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2115" yWindow="0" windowWidth="15360" windowHeight="7830"/>
  </bookViews>
  <sheets>
    <sheet name="Formulario MPS" sheetId="1" r:id="rId1"/>
    <sheet name="Manual" sheetId="3" r:id="rId2"/>
    <sheet name="Quantum" sheetId="2" r:id="rId3"/>
    <sheet name="CADPREV" sheetId="4" r:id="rId4"/>
  </sheets>
  <externalReferences>
    <externalReference r:id="rId5"/>
  </externalReferenc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1" i="4" l="1"/>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F40" i="4"/>
  <c r="H39" i="4"/>
  <c r="G39" i="4"/>
  <c r="F39" i="4"/>
  <c r="H38" i="4"/>
  <c r="G38" i="4"/>
  <c r="F38" i="4"/>
  <c r="H37" i="4"/>
  <c r="G37" i="4"/>
  <c r="F37" i="4"/>
  <c r="H36" i="4"/>
  <c r="G36" i="4"/>
  <c r="F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 r="H6" i="4"/>
  <c r="G6" i="4"/>
  <c r="H5" i="4"/>
  <c r="G5" i="4"/>
  <c r="H4" i="4"/>
  <c r="G4" i="4"/>
  <c r="H3" i="4"/>
  <c r="G3" i="4"/>
  <c r="H2" i="4"/>
  <c r="G2" i="4"/>
  <c r="K79" i="3"/>
  <c r="K78" i="3"/>
  <c r="K77" i="3"/>
  <c r="K76" i="3"/>
  <c r="K75" i="3"/>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 r="K4" i="3"/>
  <c r="K3" i="3"/>
  <c r="K2" i="3"/>
  <c r="U73" i="1" l="1"/>
</calcChain>
</file>

<file path=xl/sharedStrings.xml><?xml version="1.0" encoding="utf-8"?>
<sst xmlns="http://schemas.openxmlformats.org/spreadsheetml/2006/main" count="3118" uniqueCount="526">
  <si>
    <t>TERMO DE ANÁLISE DE CREDENCIAMENTO</t>
  </si>
  <si>
    <t>Análise de Fundo de Investimento</t>
  </si>
  <si>
    <t>(anexo ao Termo de Análise de Credenciamento da Instituição Administradora e Gestora)</t>
  </si>
  <si>
    <t xml:space="preserve">VI –                        </t>
  </si>
  <si>
    <t xml:space="preserve">     </t>
  </si>
  <si>
    <t>FUNDO DE INVESTIMENTO</t>
  </si>
  <si>
    <r>
      <t xml:space="preserve">Outros: </t>
    </r>
    <r>
      <rPr>
        <sz val="9"/>
        <color theme="1"/>
        <rFont val="Calibri"/>
        <family val="2"/>
        <scheme val="minor"/>
      </rPr>
      <t>(nesse caso, utilizar documento sem formatação específica, que demonstre a análise das características, riscos, rentabilidade e aderência do respectivo ativo/produto)</t>
    </r>
  </si>
  <si>
    <t>Nome Fundo</t>
  </si>
  <si>
    <t>CNPJ</t>
  </si>
  <si>
    <t>Administrador</t>
  </si>
  <si>
    <t>Nº Termo Credenciamento</t>
  </si>
  <si>
    <t>Gestor</t>
  </si>
  <si>
    <t>Custodiante</t>
  </si>
  <si>
    <t xml:space="preserve"> </t>
  </si>
  <si>
    <t>Classificação do Fundo Resolução CMN 3.922:</t>
  </si>
  <si>
    <t>Data de Início Atividades:</t>
  </si>
  <si>
    <t>FI 100% títulos do TN</t>
  </si>
  <si>
    <t>FI Ações referenciados</t>
  </si>
  <si>
    <t>FI Renda Fixa/Referenciados</t>
  </si>
  <si>
    <t>FI de Índices Referenciados em Ações</t>
  </si>
  <si>
    <t>FI de Índices Referenciados em Renda Fixa</t>
  </si>
  <si>
    <t xml:space="preserve">FI em Ações </t>
  </si>
  <si>
    <t>FI de Renda Fixa</t>
  </si>
  <si>
    <t xml:space="preserve">FI Multimercado </t>
  </si>
  <si>
    <t xml:space="preserve">FI em Participações </t>
  </si>
  <si>
    <t>FI em Direitos Creditórios</t>
  </si>
  <si>
    <t xml:space="preserve">FI Imobiliário </t>
  </si>
  <si>
    <t>FI Renda Fixa “Crédito Privado”</t>
  </si>
  <si>
    <t>Outros Ativos:</t>
  </si>
  <si>
    <t>VII. 1 - Relação dos documentos do Fundo que instruem o Processo de Credenciamento obtidos na(s) seguinte(s) página(s) da Internet (art. 6º-E, III, Portaria MPS nº 519/2011</t>
  </si>
  <si>
    <t>Identificação do documento analisado</t>
  </si>
  <si>
    <t>(obtido na página da internet da CVM, identificar)</t>
  </si>
  <si>
    <t>Data do Documento</t>
  </si>
  <si>
    <t xml:space="preserve">Data da Análise </t>
  </si>
  <si>
    <t>2. Regulamento</t>
  </si>
  <si>
    <t>3. Lâmina de Informações essenciais</t>
  </si>
  <si>
    <t>4. Formulário de informações complementares</t>
  </si>
  <si>
    <t>5. Perfil Mensal</t>
  </si>
  <si>
    <t>6. Demonstração de Desempenho</t>
  </si>
  <si>
    <t>7. Relatórios de Rating</t>
  </si>
  <si>
    <t>8. Demonstrações Contábeis</t>
  </si>
  <si>
    <t>9......</t>
  </si>
  <si>
    <t>Identificação do Responsável pelo Questionário:</t>
  </si>
  <si>
    <t>Resultado da análise do responsável pelo Credenciamento das principais informações apresentadas no Questionário:</t>
  </si>
  <si>
    <t>VII.3 - Análise das informações relativas ao Fundo de Investimento e de sua aderência ao perfil de investidor, da carteira e da Política de Investimento do RPPS:</t>
  </si>
  <si>
    <t>Resumo das informações do Fundo de Investimento:</t>
  </si>
  <si>
    <t>Análise do responsável pelo Credenciamento:</t>
  </si>
  <si>
    <t>Público-alvo do Fundo:</t>
  </si>
  <si>
    <t xml:space="preserve">Principais cotistas do Fundo </t>
  </si>
  <si>
    <t>% do PL</t>
  </si>
  <si>
    <t>Objetivos do Fundo:</t>
  </si>
  <si>
    <t>Política de Investimentos do Fundo</t>
  </si>
  <si>
    <t>Descrição da Política</t>
  </si>
  <si>
    <t>Índice de referência/objetivo de rentabilidade</t>
  </si>
  <si>
    <t>Tipos de ativo</t>
  </si>
  <si>
    <t>Mínimo</t>
  </si>
  <si>
    <t>Máximo</t>
  </si>
  <si>
    <t xml:space="preserve">Condições de investimento – prazos/ condições para resgate   </t>
  </si>
  <si>
    <t>Prazo Duração do Fundo</t>
  </si>
  <si>
    <t>Prazo de carência (dias)</t>
  </si>
  <si>
    <t>Prazo para conversão de cotas (dias)</t>
  </si>
  <si>
    <t>Prazo para pagamento dos resgates (dias)</t>
  </si>
  <si>
    <t>Prazo Total (dias)</t>
  </si>
  <si>
    <t xml:space="preserve">Condições de Investimento – Taxas   </t>
  </si>
  <si>
    <t>Taxa de saída</t>
  </si>
  <si>
    <t>Taxa de administração</t>
  </si>
  <si>
    <t>Taxa de Performance</t>
  </si>
  <si>
    <t>Custo total estimado do Fundo</t>
  </si>
  <si>
    <t>Mudanças de prestadores de serviços do Fundo</t>
  </si>
  <si>
    <t>Data</t>
  </si>
  <si>
    <t>Tipo (Adm/ Gestor/Cust)</t>
  </si>
  <si>
    <t>Motivação</t>
  </si>
  <si>
    <t xml:space="preserve">Últimas Assembleias </t>
  </si>
  <si>
    <t xml:space="preserve">Data </t>
  </si>
  <si>
    <t>Resumo das deliberações</t>
  </si>
  <si>
    <t>Fatos Relevantes Divulgados</t>
  </si>
  <si>
    <t xml:space="preserve">Resumo </t>
  </si>
  <si>
    <t>Histórico de Rentabilidade do Fundo:</t>
  </si>
  <si>
    <t>Ano</t>
  </si>
  <si>
    <t xml:space="preserve">Nº de Cotistas </t>
  </si>
  <si>
    <t>Patrimônio Líquido (PL)</t>
  </si>
  <si>
    <t xml:space="preserve"> (R$)</t>
  </si>
  <si>
    <t>VaR médio do Fundo</t>
  </si>
  <si>
    <t xml:space="preserve">Valor da </t>
  </si>
  <si>
    <t xml:space="preserve">Variação percentual do índice de referência </t>
  </si>
  <si>
    <t>Contribuição em relação ao índice de referência/ ou</t>
  </si>
  <si>
    <t>Desempenho do fundo como % do índice de referência</t>
  </si>
  <si>
    <t>/2016</t>
  </si>
  <si>
    <t>Cenários foram utilizados para simulação de desempenho de fundos estruturados</t>
  </si>
  <si>
    <t xml:space="preserve">Períodos de maior perda do Fundo </t>
  </si>
  <si>
    <t xml:space="preserve">Período </t>
  </si>
  <si>
    <t>Evento</t>
  </si>
  <si>
    <t>Perda</t>
  </si>
  <si>
    <t>Explicação</t>
  </si>
  <si>
    <t>Tempo para Recuperação</t>
  </si>
  <si>
    <t>Análise do responsável pelo Credenciamento sobre a rentabilidade do fundo ou simulação do seu desempenho, considerando o histórico, principalmente, dos últimos 12 meses</t>
  </si>
  <si>
    <t>(Posição Atual):</t>
  </si>
  <si>
    <t>Composição da carteira atual (5 espécies de ativos em que o Fundo concentra seus investimentos)</t>
  </si>
  <si>
    <t>Espécie de ativo</t>
  </si>
  <si>
    <t>Caso o Fundo aplique em cotas de outros Fundos de Investimento</t>
  </si>
  <si>
    <t xml:space="preserve">CNPJ desse(s) Fundo(s) </t>
  </si>
  <si>
    <t>Classificação Resolução CMN</t>
  </si>
  <si>
    <t>% do PL do Fundo</t>
  </si>
  <si>
    <t>1.</t>
  </si>
  <si>
    <t>2.</t>
  </si>
  <si>
    <t>3.</t>
  </si>
  <si>
    <t>.....</t>
  </si>
  <si>
    <t>Fundo</t>
  </si>
  <si>
    <t>Do gestor /adm. (S/N)</t>
  </si>
  <si>
    <t>Espécies de ativos em que o Fundo concentra seus investimentos</t>
  </si>
  <si>
    <t>Total dos ativos de crédito privado em estoque do Fundo</t>
  </si>
  <si>
    <t>% do PL do Fundo:</t>
  </si>
  <si>
    <t>Maiores emissores de títulos de crédito privado que o Fundo é credor</t>
  </si>
  <si>
    <t>Emissor (CPF/CNPJ)</t>
  </si>
  <si>
    <t>(art. 102, §1º, inc. II e III da ICVM 555/2014)</t>
  </si>
  <si>
    <t>Sistema de registro e liquidação financeira do ativo</t>
  </si>
  <si>
    <t>Percentual da carteira do fundo vinculado a parte relacionada</t>
  </si>
  <si>
    <t>Prazo médio da carteira de títulos do fundo (em meses (30) dias)</t>
  </si>
  <si>
    <t>Classificação de risco de crédito contratada pelo Fundo</t>
  </si>
  <si>
    <t>Classificação obtida</t>
  </si>
  <si>
    <t>Agencia</t>
  </si>
  <si>
    <t>Outros</t>
  </si>
  <si>
    <t>Gestão de risco da carteira do Fundo</t>
  </si>
  <si>
    <t>VAR (Valor de risco) de um dia como percentual do PL calculado para 21 dias úteis e 95% de confiança:</t>
  </si>
  <si>
    <t>Classe de modelos utilizada informada:</t>
  </si>
  <si>
    <t>Principal fator de risco a que o fundo está exposto:</t>
  </si>
  <si>
    <t>Considerando o principal fator de risco, qual variação diária percentual esperada para o valor da cota do fundo no pior cenário de estresse:</t>
  </si>
  <si>
    <t>Metodologia e procedimentos de precificação de ativos de baixa liquidez</t>
  </si>
  <si>
    <t>Regras de liquidez para ativos específicas do Fundo</t>
  </si>
  <si>
    <t>Classificação de risco do Fundo pelo Administrador</t>
  </si>
  <si>
    <t>Nota na escala de 1 a 5 de acordo com o risco envolvido na estratégia de investimento do Fundo:</t>
  </si>
  <si>
    <t xml:space="preserve">Outros critérios de análise </t>
  </si>
  <si>
    <t>VII.4 – Procedimentos de diligências/verificações/consultas realizados pelos responsáveis pela análise relativos à carteira do Fundo de Investimento:</t>
  </si>
  <si>
    <t>VI.5 - Conclusão da análise do presente Fundo de Investimento, relacionado no Item V dos Termo(s) de Análise de Credenciamento nº         /2016 e       /2016, considerando as condições de segurança, rentabilidade, solvência e liquidez previstas na Resolução do Conselho Monetário Nacional – CMN nº 3.922, de 2010, a aderência ao perfil de investidor, da carteira e da Política de Investimento do RPPS:</t>
  </si>
  <si>
    <t>Responsáveis pela Análise:</t>
  </si>
  <si>
    <t>Cargo</t>
  </si>
  <si>
    <t>CPF</t>
  </si>
  <si>
    <t>Assinatura</t>
  </si>
  <si>
    <t>Cota do Fundo (R$)</t>
  </si>
  <si>
    <t>Nome</t>
  </si>
  <si>
    <t>Taxa de Administração</t>
  </si>
  <si>
    <t>Política de investimento</t>
  </si>
  <si>
    <t>Público Alvo</t>
  </si>
  <si>
    <t>Prazo de Duração do Fundo</t>
  </si>
  <si>
    <t>Cota</t>
  </si>
  <si>
    <t>Patrimônio Líquido</t>
  </si>
  <si>
    <t>Número de Cotistas</t>
  </si>
  <si>
    <t/>
  </si>
  <si>
    <t>no dia - diária</t>
  </si>
  <si>
    <t>diária</t>
  </si>
  <si>
    <t>29/04/2016</t>
  </si>
  <si>
    <t>31/12/2015</t>
  </si>
  <si>
    <t>31/12/2014</t>
  </si>
  <si>
    <t>31/12/2013</t>
  </si>
  <si>
    <t>31/12/2012</t>
  </si>
  <si>
    <t>31/12/2015 até 31/12/2015</t>
  </si>
  <si>
    <t>31/12/2014 até 31/12/2014</t>
  </si>
  <si>
    <t>31/12/2013 até 31/12/2013</t>
  </si>
  <si>
    <t>31/12/2012 até 31/12/2012</t>
  </si>
  <si>
    <t>CAIXA ALIANÇA TÍTULOS PÚBLICOS FI RENDA FIXA</t>
  </si>
  <si>
    <t>05.164.358/0001-73</t>
  </si>
  <si>
    <t>Investe em carteira composta por títulos de emissão do Tesouro Nacional e/ou do Banco Central do Brasil em operações finais e/ou compromissadas, lastreadas em títulos públicos federais.</t>
  </si>
  <si>
    <t>Exclusivo previdenciário</t>
  </si>
  <si>
    <t>Indeterminado</t>
  </si>
  <si>
    <t>Caixa Econômica Federal</t>
  </si>
  <si>
    <t>CAIXA BRASIL 2016 I TÍTULOS PÚBLICOS FI RENDA FIXA</t>
  </si>
  <si>
    <t>20.139.299/0001-77</t>
  </si>
  <si>
    <t>Aplica seus recursos em carteira composta por títulos públicos federais, indexados a taxas prefixadas, pós fixadas (SELIC/CDI) e/ou índices de preços (IPCA).</t>
  </si>
  <si>
    <t>Exclusivo previdenciário (fechado para captação)</t>
  </si>
  <si>
    <t>CAIXA BRASIL 2016 II TÍTULOS PÚBLICOS FI RENDA FIXA</t>
  </si>
  <si>
    <t>21.918.988/0001-42</t>
  </si>
  <si>
    <t>Aplicar apenas em NTN-B com vencimento em 2016.</t>
  </si>
  <si>
    <t>CAIXA BRASIL 2016 III TÍTULOS PÚBLICOS FI RENDA FIXA</t>
  </si>
  <si>
    <t>21.919.240/0001-64</t>
  </si>
  <si>
    <t>Aplica seus recursos em títulos públicos federais, indexados a taxas prefixadas, pós-fixadas (SELIC/CDI) e/ou índices de preços (IPCA). Alocando exclusivamente em NTB-B com vencimento em 2016.</t>
  </si>
  <si>
    <t>CAIXA BRASIL 2016 IV TÍTULOS PÚBLICOS FI RENDA FIXA</t>
  </si>
  <si>
    <t>21.919.396/0001-45</t>
  </si>
  <si>
    <t>Aplica seus recursos em carteira composta por títulos públicos federais.</t>
  </si>
  <si>
    <t>CAIXA BRASIL 2016 V TÍTULOS PÚBLICOS FI RENDA FIXA</t>
  </si>
  <si>
    <t>21.922.168/0001-24</t>
  </si>
  <si>
    <t>CAIXA BRASIL 2016 VI TÍTULOS PÚBLICOS FI RENDA FIXA</t>
  </si>
  <si>
    <t>22.791.300/0001-79</t>
  </si>
  <si>
    <t>Aplica seus recursos em NTN-B com vencimento em 2016.</t>
  </si>
  <si>
    <t>CAIXA BRASIL 2018 I TÍTULOS PÚBLICOS FI RENDA FIXA</t>
  </si>
  <si>
    <t>18.598.256/0001-08</t>
  </si>
  <si>
    <t>Aplica seus recursos, preponderantemente, em títulos públicos federais, indexados a taxas prefixadas, pós-fixadas e/ou índices de preços.</t>
  </si>
  <si>
    <t>CAIXA BRASIL 2018 II TÍTULOS PÚBLICOS FI RENDA FIXA</t>
  </si>
  <si>
    <t>19.768.733/0001-07</t>
  </si>
  <si>
    <t>Aplica seus recursos em NTN-B com vencimento em 2018.</t>
  </si>
  <si>
    <t>CAIXA BRASIL 2018 III TÍTULOS PÚBLICOS FI RENDA FIXA</t>
  </si>
  <si>
    <t>20.136.762/0001-27</t>
  </si>
  <si>
    <t>CAIXA BRASIL 2018 IV TÍTULOS PÚBLICOS FI RENDA FIXA</t>
  </si>
  <si>
    <t>21.918.953/0001-03</t>
  </si>
  <si>
    <t>Aplica seus recursos em carteira composta por títulos públicos federais, indexados a taxas prefixadas, pós-fixadas e/ou índices de preços.</t>
  </si>
  <si>
    <t>CAIXA BRASIL 2020 I TÍTULOS PÚBLICOS FI RENDA FIXA</t>
  </si>
  <si>
    <t>18.598.154/0001-92</t>
  </si>
  <si>
    <t>Aplica seus recursos em títulos públicos federais, indexados a taxas pré-fixadas, pós-fixadas (SELIC/CDI) e/ou índices de preços (IPCA). Não realiza day-trade.</t>
  </si>
  <si>
    <t>CAIXA BRASIL 2020 II TÍTULOS PÚBLICOS FI RENDA FIXA</t>
  </si>
  <si>
    <t>19.769.171/0001-08</t>
  </si>
  <si>
    <t>CAIXA BRASIL 2020 III TÍTULOS PÚBLICOS FI RENDA FIXA</t>
  </si>
  <si>
    <t>20.139.342/0001-02</t>
  </si>
  <si>
    <t>Aplica seus recursos em NTN-B com vencimento em 2020.</t>
  </si>
  <si>
    <t>CAIXA BRASIL 2020 IV TÍTULOS PÚBLICOS FI RENDA FIXA</t>
  </si>
  <si>
    <t>21.919.953/0001-28</t>
  </si>
  <si>
    <t>Aplica seus recursos em títulos públicos federais, indexados a taxas prefixadas, pós-fixadas (SELIC/CDI) e/ou índices de preços (IPCA). Alocando exclusivamente em NTB-B com vencimento em 2020.</t>
  </si>
  <si>
    <t>CAIXA BRASIL 2020 V TÍTULOS PÚBLICOS FI RENDA FIXA</t>
  </si>
  <si>
    <t>22.791.028/0001-27</t>
  </si>
  <si>
    <t>CAIXA BRASIL 2022 I TÍTULOS PÚBLICOS FI RENDA FIXA</t>
  </si>
  <si>
    <t>18.598.117/0001-84</t>
  </si>
  <si>
    <t>CAIXA BRASIL 2024 I TÍTULOS PÚBLICOS FI RENDA FIXA</t>
  </si>
  <si>
    <t>18.598.288/0001-03</t>
  </si>
  <si>
    <t>Aplica seus recursos em carteira composta por títulos públicos federais, indexados a taxas prefixadas, pós fixadas e/ou índices de preços.</t>
  </si>
  <si>
    <t>CAIXA BRASIL 2024 II TÍTULOS PÚBLICOS FI RENDA FIXA</t>
  </si>
  <si>
    <t>18.598.088/0001-50</t>
  </si>
  <si>
    <t>Aplica seus recursos em carteira composta por títulos públicos federais, indexados a taxas pré-fixadas, pós- fixadas e/ou índices de preços. Não realiza operações de day-trade.</t>
  </si>
  <si>
    <t>CAIXA BRASIL 2024 III TÍTULOS PÚBLICOS FI RENDA FIXA</t>
  </si>
  <si>
    <t>19.769.135/0001-44</t>
  </si>
  <si>
    <t>CAIXA BRASIL 2024 IV TÍTULOS PÚBLICOS FI RENDA FIXA</t>
  </si>
  <si>
    <t>20.139.595/0001-78</t>
  </si>
  <si>
    <t>Aplica seus recursos em um único ativo, uma NTN-B com vencimento em 2024.</t>
  </si>
  <si>
    <t>CAIXA BRASIL 2024 V TÍTULOS PÚBLICOS FI RENDA FIXA</t>
  </si>
  <si>
    <t>19.768.682/0001-05</t>
  </si>
  <si>
    <t>Aplica seus recursos em títulos públicos federais.</t>
  </si>
  <si>
    <t>CAIXA BRASIL 2024 VI TÍTULOS PÚBLICOS FI RENDA FIXA</t>
  </si>
  <si>
    <t>22.791.074/0001-26</t>
  </si>
  <si>
    <t>Aplica seus recursos em títulos públicos federais, indexados a taxas prefixadas, pós-fixadas (SELIC/CDI) e/ou índices de preços (IPCA). Alocando exclusivamente em NTB-B com vencimento em 2024.</t>
  </si>
  <si>
    <t>CAIXA BRASIL 2030 I TÍTULOS PÚBLICOS FI RENDA FIXA</t>
  </si>
  <si>
    <t>18.598.042/0001-31</t>
  </si>
  <si>
    <t>CAIXA BRASIL 2030 II TÍTULOS PÚBLICOS FI RENDA FIXA</t>
  </si>
  <si>
    <t>19.769.046/0001-06</t>
  </si>
  <si>
    <t>CAIXA BRASIL 2030 III TÍTULOS PÚBLICOS FI RENDA FIXA</t>
  </si>
  <si>
    <t>20.139.534/0001-00</t>
  </si>
  <si>
    <t>Aplica seus recursos em NTN-B com vencimento em 2030.</t>
  </si>
  <si>
    <t>CAIXA BRASIL DISPONIBILIDADES FI RENDA FIXA</t>
  </si>
  <si>
    <t>14.508.643/0001-55</t>
  </si>
  <si>
    <t>Investe os seus recursos, principalmente, em ativos de renda fixa, indexados a taxas de juros pós-fixadas.</t>
  </si>
  <si>
    <t>CAIXA BRASIL ETF IBOVESPA FI AÇÕES</t>
  </si>
  <si>
    <t>15.154.236/0001-50</t>
  </si>
  <si>
    <t>Aplica seus recursos, principalmente, em cotas do CAIXA ETF IBOVESPA FUNDO DE ÍNDICE, CNPJ: 14.120.533/0001-11.</t>
  </si>
  <si>
    <t>CAIXA BRASIL FI RENDA FIXA REFERENCIADO DI LP</t>
  </si>
  <si>
    <t>03.737.206/0001-97</t>
  </si>
  <si>
    <t>Investe preponderantemente em Títulos Públicos Federais de emissão do Tesouro Nacional.</t>
  </si>
  <si>
    <t>CAIXA BRASIL IBOVESPA FI AÇÕES</t>
  </si>
  <si>
    <t>13.058.816/0001-18</t>
  </si>
  <si>
    <t>Aplica seus recursos em ativos e modalidades operacionais de diferentes naturezas e características.</t>
  </si>
  <si>
    <t>CAIXA BRASIL IBX 50 FI AÇÕES</t>
  </si>
  <si>
    <t>03.737.217/0001-77</t>
  </si>
  <si>
    <t>Aplica seus recursos, preponderantemente, em ações, bônus de subscrição, cotas de fundos de investimento em ações e BDRs, selecionados com base na análise de cenários econômico-financeiros nacionais e internacionais.</t>
  </si>
  <si>
    <t>CAIXA BRASIL IDKA IPCA 2A TÍTULOS PÚBLICOS FI RENDA FIXA LP</t>
  </si>
  <si>
    <t>14.386.926/0001-71</t>
  </si>
  <si>
    <t>Investe os seus recursos em títulos públicos federais indexados a taxas pré e pós-fixadas e/ou índices de preços.</t>
  </si>
  <si>
    <t>CAIXA BRASIL IMA-B 5 TÍTULOS PÚBLICOS FI RENDA FIXA LP</t>
  </si>
  <si>
    <t>11.060.913/0001-10</t>
  </si>
  <si>
    <t>Aplica 100% dos recursos em títulos públicos federais, em operações finais e/ou compromissadas, tendo como parâmetro de rentabilidade o IMA-B 5.</t>
  </si>
  <si>
    <t>CAIXA BRASIL IMA-B 5+ TÍTULOS PÚBLICOS FI RENDA FIXA LP</t>
  </si>
  <si>
    <t>10.577.503/0001-88</t>
  </si>
  <si>
    <t>Investe em carteira composta por títulos públicos federais, indexados a taxas prefixadas, pós-fixadas (SELIC/CDI) e/ou índices de preços.</t>
  </si>
  <si>
    <t>CAIXA BRASIL IMA-B TÍTULOS PÚBLICOS FI RENDA FIXA LP</t>
  </si>
  <si>
    <t>10.740.658/0001-93</t>
  </si>
  <si>
    <t>Aplica 100% dos seus recursos em títulos do Tesouro Nacional em operações finais e/ou compromissadas tendo como parâmetro de rentabilidade o subíndice Índice de Mercado ANDIMA série B - IMA-B.</t>
  </si>
  <si>
    <t>CAIXA BRASIL IMA-GERAL TÍTULOS PÚBLICOS FI RENDA FIXA LP</t>
  </si>
  <si>
    <t>11.061.217/0001-28</t>
  </si>
  <si>
    <t>Investe seus recursos em títulos públicos federais em operações finais e/ou compromissadas tendo como parâmetro de rentabilidade o Índice IMA Geral.</t>
  </si>
  <si>
    <t>CAIXA BRASIL IPCA I FI MULTIMERCADO CRÉDITO PRIVADO</t>
  </si>
  <si>
    <t>14.120.027/0001-22</t>
  </si>
  <si>
    <t>Investe os seus recursos em ativos expostos diretamente, ou através de derivativos, ao risco das variações das taxas de juros pré ou pós-fixadas, índices de preços e do dólar comercial norte-americano.</t>
  </si>
  <si>
    <t>CAIXA BRASIL IPCA I FI RENDA FIXA CRÉDITO PRIVADO</t>
  </si>
  <si>
    <t>12.321.753/0001-88</t>
  </si>
  <si>
    <t>Investe preponderantemente em títulos públicos federais, em operações finais e/ou compromissadas e cotas de FIDC.</t>
  </si>
  <si>
    <t>CAIXA BRASIL IPCA II FI MULTIMERCADO CRÉDITO PRIVADO</t>
  </si>
  <si>
    <t>14.120.090/0001-69</t>
  </si>
  <si>
    <t>CAIXA BRASIL IPCA II FI RENDA FIXA CRÉDITO PRIVADO</t>
  </si>
  <si>
    <t>12.321.768/0001-46</t>
  </si>
  <si>
    <t>Investe seus recursos em títulos de emissão, aceite ou coobrigação da Administradora ou de empresas a ela ligadas.</t>
  </si>
  <si>
    <t>CAIXA BRASIL IPCA III FI MULTIMERCADO CRÉDITO PRIVADO</t>
  </si>
  <si>
    <t>14.120.148/0001-74</t>
  </si>
  <si>
    <t>Investe os seus recursos em ativos expostos diretamente, ou através de derivativos, ao risco das variações das taxas de juros pré ou pós-fixadas, índices de preço (IPCA) e do dólar comercial norte-americano.</t>
  </si>
  <si>
    <t>CAIXA BRASIL IPCA III FI RENDA FIXA CRÉDITO PRIVADO</t>
  </si>
  <si>
    <t>12.321.795/0001-19</t>
  </si>
  <si>
    <t>CAIXA BRASIL IPCA IV FI MULTIMERCADO CRÉDITO PRIVADO</t>
  </si>
  <si>
    <t>14.120.213/0001-61</t>
  </si>
  <si>
    <t>CAIXA BRASIL IPCA IV FI RENDA FIXA CRÉDITO PRIVADO</t>
  </si>
  <si>
    <t>12.321.859/0001-81</t>
  </si>
  <si>
    <t>Investe preponderantemente em títulos públicos federais, em operações finais e/ou compromissadas. As decisões de alocação são tomadas em comitês, que avaliam as tendências do mercado, as condições macro e microeconômicas.</t>
  </si>
  <si>
    <t>CAIXA BRASIL IPCA IX FI RENDA FIXA CRÉDITO PRIVADO</t>
  </si>
  <si>
    <t>12.321.826/0001-31</t>
  </si>
  <si>
    <t>Investe em carteira diversificada de ativos financeiros de renda fixa.</t>
  </si>
  <si>
    <t>CAIXA BRASIL IPCA V FI MULTIMERCADO CRÉDITO PRIVADO</t>
  </si>
  <si>
    <t>14.120.277/0001-62</t>
  </si>
  <si>
    <t>CAIXA BRASIL IPCA V FI RENDA FIXA CRÉDITO PRIVADO</t>
  </si>
  <si>
    <t>12.321.788/0001-17</t>
  </si>
  <si>
    <t>CAIXA BRASIL IPCA VI FI MULTIMERCADO CRÉDITO PRIVADO</t>
  </si>
  <si>
    <t>14.120.341/0001-05</t>
  </si>
  <si>
    <t>CAIXA BRASIL IPCA VI FI RENDA FIXA CRÉDITO PRIVADO</t>
  </si>
  <si>
    <t>12.321.787/0001-72</t>
  </si>
  <si>
    <t>CAIXA BRASIL IPCA VII FI MULTIMERCADO CRÉDITO PRIVADO</t>
  </si>
  <si>
    <t>14.120.236/0001-76</t>
  </si>
  <si>
    <t>CAIXA BRASIL IPCA VII FI RENDA FIXA CRÉDITO PRIVADO</t>
  </si>
  <si>
    <t>12.321.777/0001-37</t>
  </si>
  <si>
    <t>CAIXA BRASIL IPCA VIII FI MULTIMERCADO CRÉDITO PRIVADO</t>
  </si>
  <si>
    <t>14.120.452/0001-11</t>
  </si>
  <si>
    <t>CAIXA BRASIL IPCA VIII FI RENDA FIXA CRÉDITO PRIVADO</t>
  </si>
  <si>
    <t>12.321.820/0001-64</t>
  </si>
  <si>
    <t>CAIXA BRASIL IPCA X FI RENDA FIXA CRÉDITO PRIVADO</t>
  </si>
  <si>
    <t>12.321.730/0001-73</t>
  </si>
  <si>
    <t>CAIXA BRASIL IPCA XI FI RENDA FIXA CRÉDITO PRIVADO</t>
  </si>
  <si>
    <t>12.321.681/0001-79</t>
  </si>
  <si>
    <t>CAIXA BRASIL IPCA XII FI RENDA FIXA CRÉDITO PRIVADO</t>
  </si>
  <si>
    <t>12.321.708/0001-23</t>
  </si>
  <si>
    <t>CAIXA BRASIL IPCA XIII FI RENDA FIXA CRÉDITO PRIVADO</t>
  </si>
  <si>
    <t>13.058.824/0001-64</t>
  </si>
  <si>
    <t>Investe os seus recursos, principalmente, em ativos de renda fixa atrelados à taxa de juros doméstica e/ou índices de preço, utilizando-se de análises de cenários econômico-financeiros nacionais e internacionais.</t>
  </si>
  <si>
    <t>CAIXA BRASIL IPCA XIV FI RENDA FIXA CRÉDITO PRIVADO</t>
  </si>
  <si>
    <t>13.058.820/0001-86</t>
  </si>
  <si>
    <t>CAIXA BRASIL IPCA XV FI RENDA FIXA CRÉDITO PRIVADO</t>
  </si>
  <si>
    <t>13.058.879/0001-74</t>
  </si>
  <si>
    <t>Investe os seus recursos em uma carteira diversificada de ativos financeiros de renda fixa.</t>
  </si>
  <si>
    <t>CAIXA BRASIL IPCA XVI FI RENDA FIXA CRÉDITO PRIVADO</t>
  </si>
  <si>
    <t>21.918.896/0001-62</t>
  </si>
  <si>
    <t>Aplica seus recursos em NTN-Bs, buscando aproveitar as taxas mais elevadas, e em LFs e CDBs de instituições financeiras consideradas pelas agências de rating internacionais como sendo de baixo risco, com prazo de vencimento de 3 anos.</t>
  </si>
  <si>
    <t>CAIXA BRASIL IRF-M 1 TÍTULOS PÚBLICOS FI RENDA FIXA</t>
  </si>
  <si>
    <t>10.740.670/0001-06</t>
  </si>
  <si>
    <t>Investe seus recursos em títulos públicos federais, indexados a taxas prefixadas e/ou pós-fixadas SELIC/CDI.</t>
  </si>
  <si>
    <t>CAIXA BRASIL IRF-M 1+ TÍTULOS PÚBLICOS FI RENDA FIXA LP</t>
  </si>
  <si>
    <t>10.577.519/0001-90</t>
  </si>
  <si>
    <t>Investe os seus recursos em títulos públicos federais, indexados a taxas pré e/ou pós-fixadas.</t>
  </si>
  <si>
    <t>CAIXA BRASIL IRF-M TÍTULOS PÚBLICOS FI RENDA FIXA LP</t>
  </si>
  <si>
    <t>14.508.605/0001-00</t>
  </si>
  <si>
    <t>CAIXA BRASIL TÍTULOS PÚBLICOS FI RENDA FIXA LP</t>
  </si>
  <si>
    <t>05.164.356/0001-84</t>
  </si>
  <si>
    <t>Aplica em carteira composta por 100% de seu patrimônio líquido representado por títulos de emissão do Tesouro Nacional e/ou do Banco Central do Brasil em operações finais e/ou compromissadas.</t>
  </si>
  <si>
    <t>CAIXA CONSTRUÇÃO CIVIL FI AÇÕES</t>
  </si>
  <si>
    <t>10.551.375/0001-01</t>
  </si>
  <si>
    <t>Aplica seus recursos em carteira composta por ações de emissão de companhias do setor de construção civil e/ou ações de companhias que sejam fornecedoras diretas e que tem seus resultados vinculados ao desempenho do setor.</t>
  </si>
  <si>
    <t>Investidores em geral</t>
  </si>
  <si>
    <t>CAIXA CONSUMO FI AÇÕES</t>
  </si>
  <si>
    <t>10.577.512/0001-79</t>
  </si>
  <si>
    <t>Aplica seus recursos em valores mobiliários negociados em bolsa, que possuam relação direta ou indireta com o setor de consumo. No mínimo 67% de sua carteira será composta por ações, bônus ou recibos de subscrição, cotas de FIAs e BDRs.</t>
  </si>
  <si>
    <t>CAIXA DIVIDENDOS FI AÇÕES</t>
  </si>
  <si>
    <t>05.900.798/0001-41</t>
  </si>
  <si>
    <t>Composto preferencialmente por ações de empresas que possuam a política e/ou potencial de distribuição de dividendos e/ou juros sobre o capital.</t>
  </si>
  <si>
    <t>CAIXA IBOVESPA FI AÇÕES</t>
  </si>
  <si>
    <t>01.525.057/0001-77</t>
  </si>
  <si>
    <t>Aplicar os recursos em carteira de títulos e valores mobiliários, ativos financeiros e modalidades operacionais disponíveis no mercado financeiro e de capitais.</t>
  </si>
  <si>
    <t>CAIXA INFRAESTRUTURA FI AÇÕES</t>
  </si>
  <si>
    <t>10.551.382/0001-03</t>
  </si>
  <si>
    <t>Aplica, no mínimo, 67% dos seus recursos em ações de empresas dos setores da economia que estejam ligados direta ou indiretamente à infra-estrutura, mediante análise dos cenários econômico-financeiros nacionais e internacionais.</t>
  </si>
  <si>
    <t>CAIXA INSTITUCIONAL FI AÇÕES BDR NÍVEL I</t>
  </si>
  <si>
    <t>17.502.937/0001-68</t>
  </si>
  <si>
    <t>Aplica seus recursos em recibos de ações de empresas estrangeiras negociados no Brasil.</t>
  </si>
  <si>
    <t>Investidores qualificados</t>
  </si>
  <si>
    <t>CAIXA NOVO BRASIL IMA-B FIC RENDA FIXA LP</t>
  </si>
  <si>
    <t>10.646.895/0001-90</t>
  </si>
  <si>
    <t>Aplica seus recursos em uma carteira diversificada de ativos financeiros de renda fixa. O processo de seleção de ativos baseia-se na análise de cenários econômico-financeiros nacionais e internacionais.</t>
  </si>
  <si>
    <t>CAIXA PETROBRAS FI AÇÕES</t>
  </si>
  <si>
    <t>03.914.671/0001-56</t>
  </si>
  <si>
    <t>Aplicar, no mínimo, 67% do Patrimônio Líquido em ações da Petrobrás e, no máximo, 33% do PL em Títulos Públicos do TN e/ou BCB, operações compromissadas e/ou cotas de fundos.</t>
  </si>
  <si>
    <t>CAIXA PETROBRAS PRÉ-SAL FI AÇÕES</t>
  </si>
  <si>
    <t>11.060.594/0001-42</t>
  </si>
  <si>
    <t>Investe preponderantemente em ações preferenciais de emissão da Petrobras.</t>
  </si>
  <si>
    <t>CAIXA RS TÍTULOS PÚBLICOS FI RENDA FIXA LP</t>
  </si>
  <si>
    <t>05.164.364/0001-20</t>
  </si>
  <si>
    <t>Aplica seus recursos em carteira composta por títulos públicos federais, indexados a taxas prefixadas e/ou pós-fixadas (SELIC/CDI).</t>
  </si>
  <si>
    <t>CAIXA SUSTENTABILIDADE EMPRESARIAL ISE FI AÇÕES</t>
  </si>
  <si>
    <t>08.070.838/0001-63</t>
  </si>
  <si>
    <t>Investe em ativos financeiros, baseando-se na análise de cenários econômico-financeiros nacionais e internacionais.</t>
  </si>
  <si>
    <t>CAIXA VALE DO RIO DOCE FI AÇÕES</t>
  </si>
  <si>
    <t>04.885.820/0001-69</t>
  </si>
  <si>
    <t>Aplicar, no mínimo, 67% do Patrimônio Líquido em ações da Vale e, no máximo, 33% do PL em Títulos Públicos do TN e/ou BCB, operações compromissadas e/ou cotas de fundos.</t>
  </si>
  <si>
    <t>CAIXA VALOR DIVIDENDOS RPPS FIC AÇÕES</t>
  </si>
  <si>
    <t>15.154.441/0001-15</t>
  </si>
  <si>
    <t>Aplica seus recursos, principalmente, em cotas do CAIXA VINCI VALOR DIVIDENDOS FI AÇÕES, CNPJ: 15.154.458/0001-72.</t>
  </si>
  <si>
    <t>Investidores qualificados (fechado para captação)</t>
  </si>
  <si>
    <t>CAIXA VALOR SMALL CAP RPPS FIC AÇÕES</t>
  </si>
  <si>
    <t>14.507.699/0001-95</t>
  </si>
  <si>
    <t>Aplica seus recursos, principalmente, em cotas do VINCI CAIXA VALOR FI AÇÕES, CNPJ: 14.507.681/0001-93.</t>
  </si>
  <si>
    <t>CDI</t>
  </si>
  <si>
    <t>Não possui</t>
  </si>
  <si>
    <t>Ibovespa</t>
  </si>
  <si>
    <t>IBX-50</t>
  </si>
  <si>
    <t>ICON</t>
  </si>
  <si>
    <t>IDIV</t>
  </si>
  <si>
    <t>IDkA IPCA 2 Anos</t>
  </si>
  <si>
    <t>IFIX</t>
  </si>
  <si>
    <t>IMA Geral</t>
  </si>
  <si>
    <t>IMA-B</t>
  </si>
  <si>
    <t>IMA-B 5</t>
  </si>
  <si>
    <t>IMA-B 5+</t>
  </si>
  <si>
    <t>IMOB</t>
  </si>
  <si>
    <t>IRF-M</t>
  </si>
  <si>
    <t>IRF-M 1</t>
  </si>
  <si>
    <t>IRF-M 1+</t>
  </si>
  <si>
    <t>ISE</t>
  </si>
  <si>
    <t>SMLL</t>
  </si>
  <si>
    <t>IPCA+6%</t>
  </si>
  <si>
    <t>As informações foram obtidas a partir de fontes públicas ou privadas consideradas confiáveis, cuja responsabilidade  pela correção e veracidade não  é assumida pela QUANTUM, pelo titular desta marca ou por</t>
  </si>
  <si>
    <t>qualquer das empresas  de seu grupo empresarial.  As informações  disponíveis, não devem  ser entendidas como colocação, distribuição  ou oferta de fundo de investimento  ou qualquer outro valor  mobiliário.</t>
  </si>
  <si>
    <t>Fundos de investimento não contam com a garantia do Administrador do fundo, Gestor da carteira, de qualquer mecanismo de seguro ou, ainda, do Fundo Garantidor de Créditos  FGC. Rentabilidade obtida no</t>
  </si>
  <si>
    <t>passado não representa garantia de rentabilidade futura. As estratégias com derivativos, utilizadas como parte da política de investimento de fundos de investimento, podem resultar em significativas perdas</t>
  </si>
  <si>
    <t>para seus cotistas superiores ao capital aplicado e a consequente obrigação do cotista de aportar recursos adicionais para cobrir o prejuízo do fundo. Ao investidor é recomendada a leitura cuidadosa do prospecto</t>
  </si>
  <si>
    <t>e regulamento do fundo de investimento  ao aplicar seus recursos. Para avaliação da performance de um fundo de investimento, é recomendável a análise de, no mínimo, 12 (doze) meses.</t>
  </si>
  <si>
    <t>Os valores exibidos estão em Real (BRL).</t>
  </si>
  <si>
    <t>Fonte: Quantum Axis.</t>
  </si>
  <si>
    <t>ADMINISTRADOR</t>
  </si>
  <si>
    <t>GESTOR</t>
  </si>
  <si>
    <t>CAIXA ECONOMICA FEDERAL</t>
  </si>
  <si>
    <t>CUSTODIANTE</t>
  </si>
  <si>
    <t>CNPJ ADM</t>
  </si>
  <si>
    <t>CNPJ GES</t>
  </si>
  <si>
    <t>CNPJ CUST</t>
  </si>
  <si>
    <t>00.360.305/0001-04</t>
  </si>
  <si>
    <t>10.917.835/0001-64</t>
  </si>
  <si>
    <t>VINCI EQUITIES GESTORA DE RECURSOS LTDA</t>
  </si>
  <si>
    <t>X</t>
  </si>
  <si>
    <t>Taxa de Resgate</t>
  </si>
  <si>
    <t>Não Possui</t>
  </si>
  <si>
    <t>Taxa de entrada</t>
  </si>
  <si>
    <t>Índice de referencia Perfomance</t>
  </si>
  <si>
    <t>Frequência Performance</t>
  </si>
  <si>
    <t>Linha-d água Performance</t>
  </si>
  <si>
    <t>6 meses</t>
  </si>
  <si>
    <t>Sim</t>
  </si>
  <si>
    <t>Rentabilidade do Fundo (líquida de despesas, mas não de impostos)</t>
  </si>
  <si>
    <r>
      <t>1.</t>
    </r>
    <r>
      <rPr>
        <b/>
        <sz val="12"/>
        <color theme="1"/>
        <rFont val="Times New Roman"/>
        <family val="1"/>
      </rPr>
      <t xml:space="preserve">    </t>
    </r>
    <r>
      <rPr>
        <b/>
        <sz val="12"/>
        <color theme="1"/>
        <rFont val="Calibri"/>
        <family val="2"/>
        <scheme val="minor"/>
      </rPr>
      <t xml:space="preserve">Questionário Padrão </t>
    </r>
    <r>
      <rPr>
        <b/>
        <i/>
        <sz val="12"/>
        <color theme="1"/>
        <rFont val="Calibri"/>
        <family val="2"/>
        <scheme val="minor"/>
      </rPr>
      <t>Due Diligence</t>
    </r>
    <r>
      <rPr>
        <b/>
        <sz val="12"/>
        <color theme="1"/>
        <rFont val="Calibri"/>
        <family val="2"/>
        <scheme val="minor"/>
      </rPr>
      <t xml:space="preserve"> para Fundo de Investimento – Seção 2 da ANBIMA – Informações sobre o Fundo de Investimento</t>
    </r>
  </si>
  <si>
    <r>
      <t xml:space="preserve">VII.2 – Análise das informações do Questionário Padrão </t>
    </r>
    <r>
      <rPr>
        <b/>
        <i/>
        <sz val="12"/>
        <color theme="1"/>
        <rFont val="Calibri"/>
        <family val="2"/>
        <scheme val="minor"/>
      </rPr>
      <t>Due Diligence</t>
    </r>
    <r>
      <rPr>
        <b/>
        <sz val="12"/>
        <color theme="1"/>
        <rFont val="Calibri"/>
        <family val="2"/>
        <scheme val="minor"/>
      </rPr>
      <t xml:space="preserve"> para Fundo de Investimento – Seção 2 da ANBIMA – Informações sobre o Fundo de Investimento:</t>
    </r>
  </si>
  <si>
    <r>
      <t xml:space="preserve">Tipo de Investidor </t>
    </r>
    <r>
      <rPr>
        <i/>
        <sz val="12"/>
        <color theme="1"/>
        <rFont val="Calibri"/>
        <family val="2"/>
        <scheme val="minor"/>
      </rPr>
      <t>(Item III.6 do Termo Cred.)</t>
    </r>
  </si>
  <si>
    <t>Segmento</t>
  </si>
  <si>
    <t>Tipo de Ativo</t>
  </si>
  <si>
    <t>Enquadramento 3922/10</t>
  </si>
  <si>
    <t>CNPJ do Fundo</t>
  </si>
  <si>
    <t>Valor Cota em 31/12/2015</t>
  </si>
  <si>
    <t>Patrimônio Líquido em 31/12/2015</t>
  </si>
  <si>
    <t>Índice de Referência</t>
  </si>
  <si>
    <t>Nível de Risco</t>
  </si>
  <si>
    <t>Agência de Risco</t>
  </si>
  <si>
    <t>Renda Fixa</t>
  </si>
  <si>
    <t>FI Renda Fixa</t>
  </si>
  <si>
    <t>Art. 7º,  Inciso IV</t>
  </si>
  <si>
    <t>-</t>
  </si>
  <si>
    <t>Muito Baixo</t>
  </si>
  <si>
    <t>CAIXA BRASIL FI REFERENCIADO DI LP</t>
  </si>
  <si>
    <t>Baixo</t>
  </si>
  <si>
    <t>CAIXA BRASIL MATRIZ FI RENDA FIXA</t>
  </si>
  <si>
    <t>23.215.008/0001-70</t>
  </si>
  <si>
    <t>IPCA + 6%A.A.</t>
  </si>
  <si>
    <t>FI Renda Fixa/Referenciado RF</t>
  </si>
  <si>
    <t>Art. 7º,  Inciso III</t>
  </si>
  <si>
    <t>Médio Alto</t>
  </si>
  <si>
    <t>FI 100% Títulos TN</t>
  </si>
  <si>
    <t>Art. 7º, Inciso I "b"</t>
  </si>
  <si>
    <t>Médio</t>
  </si>
  <si>
    <t>IMA GERAL</t>
  </si>
  <si>
    <t>IMA-B5</t>
  </si>
  <si>
    <t>IRF M 1</t>
  </si>
  <si>
    <t>IRF M 1+</t>
  </si>
  <si>
    <t>IDKA IPCA 2A</t>
  </si>
  <si>
    <t>IRF M</t>
  </si>
  <si>
    <t>Médio alto</t>
  </si>
  <si>
    <r>
      <t>FIDC - CASAN SANEAMENTO</t>
    </r>
    <r>
      <rPr>
        <vertAlign val="superscript"/>
        <sz val="11"/>
        <color indexed="8"/>
        <rFont val="Arial"/>
        <family val="2"/>
      </rPr>
      <t>1</t>
    </r>
  </si>
  <si>
    <t>Direitos Creditórios</t>
  </si>
  <si>
    <t>Artigo 7º, Inciso VII, "a"</t>
  </si>
  <si>
    <t>19.542.287/0001-00</t>
  </si>
  <si>
    <t>Fitch Ratings</t>
  </si>
  <si>
    <t>Renda Variável</t>
  </si>
  <si>
    <t>FI Multimercado Aberto</t>
  </si>
  <si>
    <t>Art. 8º, Inciso IV</t>
  </si>
  <si>
    <t>FI Ações Referenciados</t>
  </si>
  <si>
    <t>Art. 8º, Inciso I</t>
  </si>
  <si>
    <t>IBOVESPA</t>
  </si>
  <si>
    <t>Alto</t>
  </si>
  <si>
    <t>Art. 8º, Inciso II</t>
  </si>
  <si>
    <t>FI Ações</t>
  </si>
  <si>
    <t>Art. 8º, Inciso III</t>
  </si>
  <si>
    <t>INFRA</t>
  </si>
  <si>
    <t>039.146.710/001-56</t>
  </si>
  <si>
    <t>PETRO</t>
  </si>
  <si>
    <t>VALE</t>
  </si>
  <si>
    <t>BDR-X</t>
  </si>
  <si>
    <t>FIP INCORPORAÇÃO IMOBILIÁRIA</t>
  </si>
  <si>
    <t>FIP Fechado</t>
  </si>
  <si>
    <t>Art. 8º, Inciso V</t>
  </si>
  <si>
    <t>13.767.159/0001-88</t>
  </si>
  <si>
    <t>IPCA + 10%A.A.</t>
  </si>
  <si>
    <r>
      <t>20%</t>
    </r>
    <r>
      <rPr>
        <vertAlign val="superscript"/>
        <sz val="11"/>
        <color indexed="8"/>
        <rFont val="Arial"/>
        <family val="2"/>
      </rPr>
      <t>3</t>
    </r>
  </si>
  <si>
    <t>FIP CAIXA CYRELA</t>
  </si>
  <si>
    <t>16.676.620/0001-85</t>
  </si>
  <si>
    <t>CAIXA INTEGRAÇÃO LOGÍSTICA FIP</t>
  </si>
  <si>
    <t>16.877.859/0001-13</t>
  </si>
  <si>
    <r>
      <t>10%</t>
    </r>
    <r>
      <rPr>
        <b/>
        <vertAlign val="superscript"/>
        <sz val="11"/>
        <color indexed="8"/>
        <rFont val="Arial"/>
        <family val="2"/>
      </rPr>
      <t>4</t>
    </r>
  </si>
  <si>
    <t>CAIXA LOGÍSTICA FICFIP</t>
  </si>
  <si>
    <t>19.768.984/0001-83</t>
  </si>
  <si>
    <r>
      <t>FII DOMO</t>
    </r>
    <r>
      <rPr>
        <vertAlign val="superscript"/>
        <sz val="11"/>
        <color indexed="8"/>
        <rFont val="Arial"/>
        <family val="2"/>
      </rPr>
      <t>2</t>
    </r>
  </si>
  <si>
    <t>FII - Cotas neg. em bolsa</t>
  </si>
  <si>
    <t>Art. 8º, Inciso VI</t>
  </si>
  <si>
    <t>17.374.696/0001-19</t>
  </si>
  <si>
    <r>
      <t>CAIXA RIO BRAVO FUNDO DE FII</t>
    </r>
    <r>
      <rPr>
        <vertAlign val="superscript"/>
        <sz val="11"/>
        <color indexed="8"/>
        <rFont val="Arial"/>
        <family val="2"/>
      </rPr>
      <t>2</t>
    </r>
  </si>
  <si>
    <t>17.098.794/0001-70</t>
  </si>
  <si>
    <r>
      <rPr>
        <vertAlign val="superscript"/>
        <sz val="10"/>
        <rFont val="Arial"/>
        <family val="2"/>
      </rPr>
      <t>1</t>
    </r>
    <r>
      <rPr>
        <sz val="10"/>
        <rFont val="Arial"/>
        <family val="2"/>
      </rPr>
      <t xml:space="preserve"> - Cotas Seniores.</t>
    </r>
  </si>
  <si>
    <r>
      <rPr>
        <vertAlign val="superscript"/>
        <sz val="10"/>
        <rFont val="Arial"/>
        <family val="2"/>
      </rPr>
      <t>2</t>
    </r>
    <r>
      <rPr>
        <sz val="10"/>
        <rFont val="Arial"/>
        <family val="2"/>
      </rPr>
      <t xml:space="preserve"> - Valor da cota no mercado secundário. </t>
    </r>
  </si>
  <si>
    <r>
      <rPr>
        <vertAlign val="superscript"/>
        <sz val="10"/>
        <rFont val="Arial"/>
        <family val="2"/>
      </rPr>
      <t>3</t>
    </r>
    <r>
      <rPr>
        <sz val="11"/>
        <color theme="1"/>
        <rFont val="Calibri"/>
        <family val="2"/>
        <scheme val="minor"/>
      </rPr>
      <t xml:space="preserve"> -  Do que exceder o benchmark</t>
    </r>
  </si>
  <si>
    <r>
      <rPr>
        <vertAlign val="superscript"/>
        <sz val="10"/>
        <rFont val="Arial"/>
        <family val="2"/>
      </rPr>
      <t xml:space="preserve">4 </t>
    </r>
    <r>
      <rPr>
        <sz val="10"/>
        <rFont val="Arial"/>
        <family val="2"/>
      </rPr>
      <t>-</t>
    </r>
    <r>
      <rPr>
        <vertAlign val="superscript"/>
        <sz val="10"/>
        <rFont val="Arial"/>
        <family val="2"/>
      </rPr>
      <t xml:space="preserve"> </t>
    </r>
    <r>
      <rPr>
        <sz val="10"/>
        <rFont val="Arial"/>
        <family val="2"/>
      </rPr>
      <t>S</t>
    </r>
    <r>
      <rPr>
        <sz val="11"/>
        <color theme="1"/>
        <rFont val="Calibri"/>
        <family val="2"/>
        <scheme val="minor"/>
      </rPr>
      <t>obre o que exceder IPCA + 8,5%</t>
    </r>
  </si>
  <si>
    <t>Fi Renda Fixa</t>
  </si>
  <si>
    <t>CNPJ Fundo</t>
  </si>
  <si>
    <t>13.767.159/0001-00</t>
  </si>
  <si>
    <t>BANCO BRADESCO S.A.</t>
  </si>
  <si>
    <t xml:space="preserve">FIP CAIXA INCORPORAÇÃO IMOBILIÁRIA </t>
  </si>
  <si>
    <t>00.360.305.0001/04</t>
  </si>
  <si>
    <t>Investidores Qualificados.</t>
  </si>
  <si>
    <t>60 meses</t>
  </si>
  <si>
    <t>Obter retornos superiores ao indexador, com valorização de capital a longo prazo, por meio de investimentos em valores mobiliários conversíveis ou permutáveis em ações de emissão de Companhias Brasileiras abertas ou fechadas, pertencentes aos Setores Alvo, com participação no seu processo decisório e efetiva influência na definição de sua política estratégica e na sua gestão</t>
  </si>
  <si>
    <t>Constitui objetivo do Fundo investir, diretamente ou através de Sociedade por Ações, em Valores Mobiliários conversíveis ou permutáveis em ações de emissão de SPE que exerçam atividades no setor imobiliário em geral, com foco no desenvolvimento de incorporações imobiliárias preponderantemente residenciais, que resultem na participação do processo decisório das Companhias Investidas, sendo obrigatório que, no mínimo, 90% (noventa por cento) do Patrimônio Líquido esteja, diretamente ou por meio de Sociedade por Ações, investido em Companhias Alvo.</t>
  </si>
  <si>
    <t>Parte relacionada (S/N)</t>
  </si>
  <si>
    <t>disponível em: http://www.cvm.gov.br/</t>
  </si>
  <si>
    <t>N/A</t>
  </si>
  <si>
    <t>Informação disponibilizada na carteira</t>
  </si>
  <si>
    <t>AGQ: Pelo voto favorável da unanimidade dos Cotistas presentes, que representam 67,70% (sessen-ta e sete inteiros e setenta centésimos por cento) das Cotas emitidas pelo Fundo, foram aprovadas as demonstrações financeiras do Fundo referentes ao exercício findo em 31 de março de 2016.</t>
  </si>
  <si>
    <t>60.746.948/0001-12</t>
  </si>
  <si>
    <t>IPCA acrescido de 10% (dez por cento) ao ano.</t>
  </si>
  <si>
    <t>são os títulos de renda fixa de emissão do Tesouro Nacional, do Banco Central do Brasil ou de instituição financeira considerada por agência classificadora de risco em funcionamento no país como de baixo risco de crédito, tais como certificados de depósitos bancários emitidos por instituições financeiras de primeira linha.</t>
  </si>
  <si>
    <t>Ações de companhias investidas</t>
  </si>
  <si>
    <t>1. N/A</t>
  </si>
  <si>
    <t>Renda Fixa - operações compromissadas</t>
  </si>
  <si>
    <t>Risco do mercado imobiliário (preço/demanda), risco de crédito dos parceiros incorporadores, além dos demais riscos previstos no regulamento do Fundo.</t>
  </si>
  <si>
    <t>REGIME PRÓPRIO DE PREVIDÊNCIA SOCIAL</t>
  </si>
  <si>
    <t>ENTIDADE FECHADA DE PREVIDÊNCIA COMPLEMENTAR</t>
  </si>
  <si>
    <t>INSTITUIÇÃO FINANCEIRA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</si>
</sst>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0.00000000"/>
    <numFmt numFmtId="166" formatCode="&quot;R$&quot;\ #,##0.00"/>
    <numFmt numFmtId="167" formatCode="#,##0.0000"/>
    <numFmt numFmtId="168" formatCode="#,##0.000000"/>
  </numFmts>
  <fonts count="38" x14ac:knownFonts="1">
    <font>
      <sz val="11"/>
      <color theme="1"/>
      <name val="Calibri"/>
      <family val="2"/>
      <scheme val="minor"/>
    </font>
    <font>
      <sz val="11"/>
      <color theme="1"/>
      <name val="Calibri"/>
      <family val="2"/>
      <scheme val="minor"/>
    </font>
    <font>
      <sz val="11"/>
      <color rgb="FFFF0000"/>
      <name val="Calibri"/>
      <family val="2"/>
      <scheme val="minor"/>
    </font>
    <font>
      <b/>
      <sz val="15"/>
      <color theme="1"/>
      <name val="Calibri"/>
      <family val="2"/>
      <scheme val="minor"/>
    </font>
    <font>
      <b/>
      <sz val="12"/>
      <color theme="1"/>
      <name val="Calibri"/>
      <family val="2"/>
      <scheme val="minor"/>
    </font>
    <font>
      <b/>
      <sz val="10.5"/>
      <color theme="1"/>
      <name val="Calibri"/>
      <family val="2"/>
      <scheme val="minor"/>
    </font>
    <font>
      <sz val="9"/>
      <color theme="1"/>
      <name val="Calibri"/>
      <family val="2"/>
      <scheme val="minor"/>
    </font>
    <font>
      <sz val="10"/>
      <color theme="1"/>
      <name val="Calibri"/>
      <family val="2"/>
      <scheme val="minor"/>
    </font>
    <font>
      <b/>
      <i/>
      <sz val="3"/>
      <color theme="1"/>
      <name val="Calibri"/>
      <family val="2"/>
      <scheme val="minor"/>
    </font>
    <font>
      <sz val="6"/>
      <color theme="1"/>
      <name val="Calibri"/>
      <family val="2"/>
      <scheme val="minor"/>
    </font>
    <font>
      <b/>
      <sz val="6"/>
      <color theme="1"/>
      <name val="Calibri"/>
      <family val="2"/>
      <scheme val="minor"/>
    </font>
    <font>
      <sz val="11"/>
      <color indexed="8"/>
      <name val="Calibri"/>
      <family val="2"/>
      <scheme val="minor"/>
    </font>
    <font>
      <b/>
      <sz val="8"/>
      <color indexed="9"/>
      <name val="Verdana"/>
      <family val="2"/>
    </font>
    <font>
      <sz val="8"/>
      <color indexed="8"/>
      <name val="Verdana"/>
      <family val="2"/>
    </font>
    <font>
      <sz val="8"/>
      <color indexed="8"/>
      <name val="Verdana"/>
      <family val="2"/>
    </font>
    <font>
      <b/>
      <sz val="8"/>
      <color indexed="9"/>
      <name val="Verdana"/>
      <family val="2"/>
    </font>
    <font>
      <b/>
      <sz val="8"/>
      <color indexed="8"/>
      <name val="Verdana"/>
      <family val="2"/>
    </font>
    <font>
      <sz val="7"/>
      <color indexed="8"/>
      <name val="Verdana"/>
      <family val="2"/>
    </font>
    <font>
      <sz val="12"/>
      <color theme="1"/>
      <name val="Calibri"/>
      <family val="2"/>
      <scheme val="minor"/>
    </font>
    <font>
      <b/>
      <sz val="12"/>
      <color theme="1"/>
      <name val="Times New Roman"/>
      <family val="1"/>
    </font>
    <font>
      <b/>
      <i/>
      <sz val="12"/>
      <color theme="1"/>
      <name val="Calibri"/>
      <family val="2"/>
      <scheme val="minor"/>
    </font>
    <font>
      <i/>
      <sz val="12"/>
      <color theme="1"/>
      <name val="Calibri"/>
      <family val="2"/>
      <scheme val="minor"/>
    </font>
    <font>
      <b/>
      <sz val="14"/>
      <color theme="1"/>
      <name val="Calibri"/>
      <family val="2"/>
      <scheme val="minor"/>
    </font>
    <font>
      <b/>
      <sz val="12"/>
      <color theme="0"/>
      <name val="Calibri"/>
      <family val="2"/>
      <scheme val="minor"/>
    </font>
    <font>
      <b/>
      <sz val="11"/>
      <color rgb="FFFF0000"/>
      <name val="Arial"/>
      <family val="2"/>
    </font>
    <font>
      <b/>
      <sz val="11"/>
      <color rgb="FFFF6600"/>
      <name val="Arial"/>
      <family val="2"/>
    </font>
    <font>
      <b/>
      <sz val="11"/>
      <color indexed="8"/>
      <name val="Arial"/>
      <family val="2"/>
    </font>
    <font>
      <sz val="11"/>
      <color indexed="8"/>
      <name val="Arial"/>
      <family val="2"/>
    </font>
    <font>
      <sz val="11"/>
      <color indexed="62"/>
      <name val="Arial"/>
      <family val="2"/>
    </font>
    <font>
      <sz val="11"/>
      <name val="Arial"/>
      <family val="2"/>
    </font>
    <font>
      <b/>
      <sz val="11"/>
      <name val="Arial"/>
      <family val="2"/>
    </font>
    <font>
      <vertAlign val="superscript"/>
      <sz val="11"/>
      <color indexed="8"/>
      <name val="Arial"/>
      <family val="2"/>
    </font>
    <font>
      <sz val="10"/>
      <name val="Arial"/>
      <family val="2"/>
    </font>
    <font>
      <b/>
      <vertAlign val="superscript"/>
      <sz val="11"/>
      <color indexed="8"/>
      <name val="Arial"/>
      <family val="2"/>
    </font>
    <font>
      <vertAlign val="superscript"/>
      <sz val="10"/>
      <name val="Arial"/>
      <family val="2"/>
    </font>
    <font>
      <b/>
      <sz val="8"/>
      <color theme="1"/>
      <name val="Calibri"/>
      <family val="2"/>
      <scheme val="minor"/>
    </font>
    <font>
      <sz val="11"/>
      <name val="Calibri"/>
      <family val="2"/>
      <scheme val="minor"/>
    </font>
    <font>
      <sz val="12"/>
      <name val="Calibri"/>
      <family val="2"/>
      <scheme val="minor"/>
    </font>
  </fonts>
  <fills count="1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4E80A6"/>
      </patternFill>
    </fill>
    <fill>
      <patternFill patternType="solid">
        <fgColor rgb="FFE4EDF4"/>
      </patternFill>
    </fill>
    <fill>
      <patternFill patternType="solid">
        <fgColor indexed="9"/>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009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13"/>
        <bgColor indexed="64"/>
      </patternFill>
    </fill>
    <fill>
      <patternFill patternType="solid">
        <fgColor theme="4" tint="0.59999389629810485"/>
        <bgColor indexed="64"/>
      </patternFill>
    </fill>
  </fills>
  <borders count="127">
    <border>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thick">
        <color indexed="64"/>
      </bottom>
      <diagonal/>
    </border>
    <border>
      <left style="thick">
        <color indexed="64"/>
      </left>
      <right/>
      <top/>
      <bottom style="double">
        <color indexed="64"/>
      </bottom>
      <diagonal/>
    </border>
    <border>
      <left/>
      <right/>
      <top/>
      <bottom style="double">
        <color indexed="64"/>
      </bottom>
      <diagonal/>
    </border>
    <border>
      <left/>
      <right style="thick">
        <color indexed="64"/>
      </right>
      <top/>
      <bottom style="double">
        <color indexed="64"/>
      </bottom>
      <diagonal/>
    </border>
    <border>
      <left/>
      <right style="double">
        <color indexed="64"/>
      </right>
      <top/>
      <bottom style="double">
        <color indexed="64"/>
      </bottom>
      <diagonal/>
    </border>
    <border>
      <left/>
      <right style="double">
        <color indexed="64"/>
      </right>
      <top/>
      <bottom/>
      <diagonal/>
    </border>
    <border>
      <left/>
      <right style="medium">
        <color indexed="64"/>
      </right>
      <top/>
      <bottom style="double">
        <color indexed="64"/>
      </bottom>
      <diagonal/>
    </border>
    <border>
      <left/>
      <right style="double">
        <color indexed="64"/>
      </right>
      <top/>
      <bottom style="medium">
        <color indexed="64"/>
      </bottom>
      <diagonal/>
    </border>
    <border>
      <left/>
      <right style="double">
        <color indexed="64"/>
      </right>
      <top/>
      <bottom style="thick">
        <color indexed="64"/>
      </bottom>
      <diagonal/>
    </border>
    <border>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style="thick">
        <color indexed="64"/>
      </left>
      <right/>
      <top style="medium">
        <color indexed="64"/>
      </top>
      <bottom style="double">
        <color indexed="64"/>
      </bottom>
      <diagonal/>
    </border>
    <border>
      <left/>
      <right/>
      <top style="medium">
        <color indexed="64"/>
      </top>
      <bottom style="double">
        <color indexed="64"/>
      </bottom>
      <diagonal/>
    </border>
    <border>
      <left/>
      <right style="thick">
        <color indexed="64"/>
      </right>
      <top style="medium">
        <color indexed="64"/>
      </top>
      <bottom style="double">
        <color indexed="64"/>
      </bottom>
      <diagonal/>
    </border>
    <border>
      <left style="thick">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thick">
        <color indexed="64"/>
      </right>
      <top style="double">
        <color indexed="64"/>
      </top>
      <bottom style="double">
        <color indexed="64"/>
      </bottom>
      <diagonal/>
    </border>
    <border>
      <left/>
      <right style="double">
        <color indexed="64"/>
      </right>
      <top style="double">
        <color indexed="64"/>
      </top>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double">
        <color indexed="64"/>
      </left>
      <right/>
      <top style="medium">
        <color indexed="64"/>
      </top>
      <bottom style="medium">
        <color indexed="64"/>
      </bottom>
      <diagonal/>
    </border>
    <border>
      <left style="double">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double">
        <color indexed="64"/>
      </left>
      <right/>
      <top style="medium">
        <color indexed="64"/>
      </top>
      <bottom/>
      <diagonal/>
    </border>
    <border>
      <left/>
      <right style="double">
        <color indexed="64"/>
      </right>
      <top style="medium">
        <color indexed="64"/>
      </top>
      <bottom/>
      <diagonal/>
    </border>
    <border>
      <left style="double">
        <color indexed="64"/>
      </left>
      <right/>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thick">
        <color indexed="64"/>
      </bottom>
      <diagonal/>
    </border>
    <border>
      <left/>
      <right/>
      <top style="medium">
        <color indexed="64"/>
      </top>
      <bottom style="thick">
        <color indexed="64"/>
      </bottom>
      <diagonal/>
    </border>
    <border>
      <left/>
      <right style="double">
        <color indexed="64"/>
      </right>
      <top style="thick">
        <color indexed="64"/>
      </top>
      <bottom/>
      <diagonal/>
    </border>
    <border>
      <left/>
      <right style="thick">
        <color indexed="64"/>
      </right>
      <top style="medium">
        <color indexed="64"/>
      </top>
      <bottom style="thick">
        <color indexed="64"/>
      </bottom>
      <diagonal/>
    </border>
    <border>
      <left style="thick">
        <color indexed="64"/>
      </left>
      <right/>
      <top style="medium">
        <color indexed="64"/>
      </top>
      <bottom style="thick">
        <color indexed="64"/>
      </bottom>
      <diagonal/>
    </border>
    <border>
      <left style="double">
        <color indexed="64"/>
      </left>
      <right/>
      <top style="thick">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diagonal/>
    </border>
    <border>
      <left style="medium">
        <color indexed="64"/>
      </left>
      <right/>
      <top style="double">
        <color indexed="64"/>
      </top>
      <bottom/>
      <diagonal/>
    </border>
    <border>
      <left style="medium">
        <color indexed="64"/>
      </left>
      <right/>
      <top/>
      <bottom style="medium">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style="thick">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right style="thin">
        <color indexed="9"/>
      </right>
      <top/>
      <bottom/>
      <diagonal/>
    </border>
    <border>
      <left style="thin">
        <color rgb="FF4E80A6"/>
      </left>
      <right style="thin">
        <color rgb="FF4E80A6"/>
      </right>
      <top/>
      <bottom/>
      <diagonal/>
    </border>
    <border>
      <left style="thin">
        <color rgb="FF4E80A6"/>
      </left>
      <right style="thin">
        <color rgb="FF4E80A6"/>
      </right>
      <top/>
      <bottom style="thin">
        <color rgb="FF4E80A6"/>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medium">
        <color indexed="64"/>
      </top>
      <bottom style="thin">
        <color indexed="64"/>
      </bottom>
      <diagonal/>
    </border>
    <border>
      <left/>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1" fillId="0" borderId="0"/>
  </cellStyleXfs>
  <cellXfs count="573">
    <xf numFmtId="0" fontId="0" fillId="0" borderId="0" xfId="0"/>
    <xf numFmtId="0" fontId="0" fillId="0" borderId="0" xfId="0" applyAlignment="1">
      <alignment vertical="center" wrapText="1"/>
    </xf>
    <xf numFmtId="0" fontId="0" fillId="0" borderId="0" xfId="0" applyAlignment="1">
      <alignment horizontal="center"/>
    </xf>
    <xf numFmtId="0" fontId="2" fillId="0" borderId="0" xfId="0" applyFont="1"/>
    <xf numFmtId="0" fontId="2" fillId="0" borderId="0" xfId="0" applyFont="1" applyAlignment="1">
      <alignment vertical="center" wrapText="1"/>
    </xf>
    <xf numFmtId="0" fontId="12" fillId="4" borderId="110" xfId="2" applyFont="1" applyFill="1" applyBorder="1" applyAlignment="1">
      <alignment horizontal="center" vertical="center" wrapText="1"/>
    </xf>
    <xf numFmtId="0" fontId="13" fillId="5" borderId="111" xfId="2" applyFont="1" applyFill="1" applyBorder="1" applyAlignment="1">
      <alignment horizontal="left"/>
    </xf>
    <xf numFmtId="0" fontId="13" fillId="5" borderId="111" xfId="2" applyFont="1" applyFill="1" applyBorder="1" applyAlignment="1">
      <alignment horizontal="center"/>
    </xf>
    <xf numFmtId="0" fontId="13" fillId="6" borderId="111" xfId="2" applyFont="1" applyFill="1" applyBorder="1" applyAlignment="1">
      <alignment horizontal="left"/>
    </xf>
    <xf numFmtId="0" fontId="13" fillId="6" borderId="111" xfId="2" applyFont="1" applyFill="1" applyBorder="1" applyAlignment="1">
      <alignment horizontal="center"/>
    </xf>
    <xf numFmtId="0" fontId="14" fillId="5" borderId="111" xfId="2" applyFont="1" applyFill="1" applyBorder="1" applyAlignment="1">
      <alignment horizontal="center"/>
    </xf>
    <xf numFmtId="0" fontId="15" fillId="4" borderId="110" xfId="2" applyFont="1" applyFill="1" applyBorder="1" applyAlignment="1">
      <alignment horizontal="center" vertical="center" wrapText="1"/>
    </xf>
    <xf numFmtId="0" fontId="16" fillId="5" borderId="111" xfId="2" applyFont="1" applyFill="1" applyBorder="1" applyAlignment="1">
      <alignment horizontal="left"/>
    </xf>
    <xf numFmtId="0" fontId="16" fillId="6" borderId="111" xfId="2" applyFont="1" applyFill="1" applyBorder="1" applyAlignment="1">
      <alignment horizontal="left"/>
    </xf>
    <xf numFmtId="0" fontId="11" fillId="0" borderId="0" xfId="2"/>
    <xf numFmtId="0" fontId="15" fillId="4" borderId="0" xfId="2" applyFont="1" applyFill="1" applyAlignment="1">
      <alignment horizontal="center" vertical="center" wrapText="1"/>
    </xf>
    <xf numFmtId="0" fontId="15" fillId="4" borderId="110" xfId="2" applyFont="1" applyFill="1" applyBorder="1" applyAlignment="1">
      <alignment horizontal="center" vertical="center" wrapText="1"/>
    </xf>
    <xf numFmtId="0" fontId="14" fillId="5" borderId="111" xfId="2" applyFont="1" applyFill="1" applyBorder="1" applyAlignment="1">
      <alignment horizontal="left"/>
    </xf>
    <xf numFmtId="0" fontId="14" fillId="5" borderId="111" xfId="2" applyFont="1" applyFill="1" applyBorder="1" applyAlignment="1">
      <alignment horizontal="center"/>
    </xf>
    <xf numFmtId="164" fontId="14" fillId="5" borderId="111" xfId="2" applyNumberFormat="1" applyFont="1" applyFill="1" applyBorder="1" applyAlignment="1">
      <alignment horizontal="center"/>
    </xf>
    <xf numFmtId="165" fontId="14" fillId="5" borderId="111" xfId="2" applyNumberFormat="1" applyFont="1" applyFill="1" applyBorder="1" applyAlignment="1">
      <alignment horizontal="center"/>
    </xf>
    <xf numFmtId="166" fontId="14" fillId="5" borderId="111" xfId="2" applyNumberFormat="1" applyFont="1" applyFill="1" applyBorder="1" applyAlignment="1">
      <alignment horizontal="center"/>
    </xf>
    <xf numFmtId="3" fontId="14" fillId="5" borderId="111" xfId="2" applyNumberFormat="1" applyFont="1" applyFill="1" applyBorder="1" applyAlignment="1">
      <alignment horizontal="center"/>
    </xf>
    <xf numFmtId="0" fontId="14" fillId="6" borderId="111" xfId="2" applyFont="1" applyFill="1" applyBorder="1" applyAlignment="1">
      <alignment horizontal="left"/>
    </xf>
    <xf numFmtId="0" fontId="14" fillId="6" borderId="111" xfId="2" applyFont="1" applyFill="1" applyBorder="1" applyAlignment="1">
      <alignment horizontal="center"/>
    </xf>
    <xf numFmtId="164" fontId="14" fillId="6" borderId="111" xfId="2" applyNumberFormat="1" applyFont="1" applyFill="1" applyBorder="1" applyAlignment="1">
      <alignment horizontal="center"/>
    </xf>
    <xf numFmtId="165" fontId="14" fillId="6" borderId="111" xfId="2" applyNumberFormat="1" applyFont="1" applyFill="1" applyBorder="1" applyAlignment="1">
      <alignment horizontal="center"/>
    </xf>
    <xf numFmtId="166" fontId="14" fillId="6" borderId="111" xfId="2" applyNumberFormat="1" applyFont="1" applyFill="1" applyBorder="1" applyAlignment="1">
      <alignment horizontal="center"/>
    </xf>
    <xf numFmtId="3" fontId="14" fillId="6" borderId="111" xfId="2" applyNumberFormat="1" applyFont="1" applyFill="1" applyBorder="1" applyAlignment="1">
      <alignment horizontal="center"/>
    </xf>
    <xf numFmtId="0" fontId="14" fillId="6" borderId="112" xfId="2" applyFont="1" applyFill="1" applyBorder="1" applyAlignment="1">
      <alignment horizontal="left"/>
    </xf>
    <xf numFmtId="0" fontId="14" fillId="6" borderId="112" xfId="2" applyFont="1" applyFill="1" applyBorder="1" applyAlignment="1">
      <alignment horizontal="center"/>
    </xf>
    <xf numFmtId="0" fontId="17" fillId="0" borderId="0" xfId="2" applyFont="1"/>
    <xf numFmtId="10" fontId="14" fillId="5" borderId="111" xfId="1" applyNumberFormat="1" applyFont="1" applyFill="1" applyBorder="1" applyAlignment="1">
      <alignment horizontal="center"/>
    </xf>
    <xf numFmtId="10" fontId="13" fillId="6" borderId="111" xfId="1" applyNumberFormat="1" applyFont="1" applyFill="1" applyBorder="1" applyAlignment="1">
      <alignment horizontal="center"/>
    </xf>
    <xf numFmtId="9" fontId="14" fillId="5" borderId="111" xfId="2" applyNumberFormat="1" applyFont="1" applyFill="1" applyBorder="1" applyAlignment="1">
      <alignment horizontal="center"/>
    </xf>
    <xf numFmtId="9" fontId="13" fillId="6" borderId="111" xfId="2" applyNumberFormat="1" applyFont="1" applyFill="1" applyBorder="1" applyAlignment="1">
      <alignment horizontal="center"/>
    </xf>
    <xf numFmtId="0" fontId="18" fillId="3" borderId="2" xfId="0" applyFont="1" applyFill="1" applyBorder="1" applyAlignment="1">
      <alignment vertical="center" wrapText="1"/>
    </xf>
    <xf numFmtId="0" fontId="18" fillId="3" borderId="98" xfId="0" applyFont="1" applyFill="1" applyBorder="1" applyAlignment="1">
      <alignment vertical="center" wrapText="1"/>
    </xf>
    <xf numFmtId="0" fontId="4" fillId="3" borderId="37" xfId="0" applyFont="1" applyFill="1" applyBorder="1" applyAlignment="1">
      <alignment vertical="center" wrapText="1"/>
    </xf>
    <xf numFmtId="0" fontId="18" fillId="3" borderId="37" xfId="0" applyFont="1" applyFill="1" applyBorder="1" applyAlignment="1">
      <alignment vertical="center" wrapText="1"/>
    </xf>
    <xf numFmtId="0" fontId="4" fillId="3" borderId="16" xfId="0" applyFont="1" applyFill="1" applyBorder="1" applyAlignment="1">
      <alignment vertical="center" wrapText="1"/>
    </xf>
    <xf numFmtId="0" fontId="4" fillId="0" borderId="17" xfId="0" applyFont="1" applyBorder="1" applyAlignment="1">
      <alignment horizontal="center" vertical="center" wrapText="1"/>
    </xf>
    <xf numFmtId="0" fontId="4" fillId="0" borderId="109" xfId="0" applyFont="1" applyBorder="1" applyAlignment="1">
      <alignment horizontal="center" vertical="center" wrapText="1"/>
    </xf>
    <xf numFmtId="0" fontId="18" fillId="3" borderId="38" xfId="0" applyFont="1" applyFill="1" applyBorder="1" applyAlignment="1">
      <alignment vertical="center" wrapText="1"/>
    </xf>
    <xf numFmtId="0" fontId="4" fillId="3" borderId="38" xfId="0" applyFont="1" applyFill="1" applyBorder="1" applyAlignment="1">
      <alignment vertical="center" wrapText="1"/>
    </xf>
    <xf numFmtId="0" fontId="0" fillId="8" borderId="0" xfId="0" applyFill="1"/>
    <xf numFmtId="0" fontId="0" fillId="0" borderId="0" xfId="0" applyAlignment="1">
      <alignment wrapText="1"/>
    </xf>
    <xf numFmtId="4" fontId="24" fillId="11" borderId="13" xfId="0" applyNumberFormat="1" applyFont="1" applyFill="1" applyBorder="1" applyAlignment="1">
      <alignment horizontal="center" vertical="center" wrapText="1"/>
    </xf>
    <xf numFmtId="0" fontId="25" fillId="11" borderId="13" xfId="0" applyFont="1" applyFill="1" applyBorder="1" applyAlignment="1">
      <alignment horizontal="center" vertical="center" wrapText="1"/>
    </xf>
    <xf numFmtId="4" fontId="25" fillId="11" borderId="13" xfId="0" applyNumberFormat="1" applyFont="1" applyFill="1" applyBorder="1" applyAlignment="1">
      <alignment horizontal="center" vertical="center" wrapText="1"/>
    </xf>
    <xf numFmtId="167" fontId="25" fillId="11" borderId="13" xfId="0" applyNumberFormat="1" applyFont="1" applyFill="1" applyBorder="1" applyAlignment="1">
      <alignment horizontal="center" vertical="center" wrapText="1"/>
    </xf>
    <xf numFmtId="0" fontId="0" fillId="8" borderId="0" xfId="0" applyFill="1" applyAlignment="1">
      <alignment wrapText="1"/>
    </xf>
    <xf numFmtId="0" fontId="0" fillId="0" borderId="86" xfId="0" applyBorder="1"/>
    <xf numFmtId="0" fontId="27" fillId="13" borderId="113" xfId="0" applyFont="1" applyFill="1" applyBorder="1"/>
    <xf numFmtId="0" fontId="27" fillId="13" borderId="89" xfId="0" applyNumberFormat="1" applyFont="1" applyFill="1" applyBorder="1" applyAlignment="1">
      <alignment horizontal="center"/>
    </xf>
    <xf numFmtId="168" fontId="28" fillId="13" borderId="90" xfId="0" applyNumberFormat="1" applyFont="1" applyFill="1" applyBorder="1" applyAlignment="1">
      <alignment horizontal="center"/>
    </xf>
    <xf numFmtId="4" fontId="28" fillId="13" borderId="90" xfId="0" applyNumberFormat="1" applyFont="1" applyFill="1" applyBorder="1" applyAlignment="1">
      <alignment horizontal="center"/>
    </xf>
    <xf numFmtId="4" fontId="26" fillId="13" borderId="90" xfId="0" applyNumberFormat="1" applyFont="1" applyFill="1" applyBorder="1" applyAlignment="1">
      <alignment horizontal="center"/>
    </xf>
    <xf numFmtId="4" fontId="27" fillId="13" borderId="90" xfId="0" applyNumberFormat="1" applyFont="1" applyFill="1" applyBorder="1" applyAlignment="1">
      <alignment horizontal="center"/>
    </xf>
    <xf numFmtId="4" fontId="27" fillId="13" borderId="91" xfId="0" applyNumberFormat="1" applyFont="1" applyFill="1" applyBorder="1" applyAlignment="1">
      <alignment horizontal="center"/>
    </xf>
    <xf numFmtId="0" fontId="27" fillId="13" borderId="116" xfId="0" applyFont="1" applyFill="1" applyBorder="1"/>
    <xf numFmtId="0" fontId="27" fillId="13" borderId="92" xfId="0" applyNumberFormat="1" applyFont="1" applyFill="1" applyBorder="1" applyAlignment="1">
      <alignment horizontal="center"/>
    </xf>
    <xf numFmtId="168" fontId="28" fillId="13" borderId="88" xfId="0" applyNumberFormat="1" applyFont="1" applyFill="1" applyBorder="1" applyAlignment="1">
      <alignment horizontal="center"/>
    </xf>
    <xf numFmtId="4" fontId="28" fillId="13" borderId="88" xfId="0" applyNumberFormat="1" applyFont="1" applyFill="1" applyBorder="1" applyAlignment="1">
      <alignment horizontal="center"/>
    </xf>
    <xf numFmtId="4" fontId="26" fillId="13" borderId="88" xfId="0" applyNumberFormat="1" applyFont="1" applyFill="1" applyBorder="1" applyAlignment="1">
      <alignment horizontal="center"/>
    </xf>
    <xf numFmtId="4" fontId="27" fillId="13" borderId="88" xfId="0" applyNumberFormat="1" applyFont="1" applyFill="1" applyBorder="1" applyAlignment="1">
      <alignment horizontal="center"/>
    </xf>
    <xf numFmtId="4" fontId="27" fillId="13" borderId="93" xfId="0" applyNumberFormat="1" applyFont="1" applyFill="1" applyBorder="1" applyAlignment="1">
      <alignment horizontal="center"/>
    </xf>
    <xf numFmtId="0" fontId="29" fillId="13" borderId="116" xfId="0" applyFont="1" applyFill="1" applyBorder="1"/>
    <xf numFmtId="0" fontId="29" fillId="13" borderId="92" xfId="0" applyNumberFormat="1" applyFont="1" applyFill="1" applyBorder="1" applyAlignment="1">
      <alignment horizontal="center"/>
    </xf>
    <xf numFmtId="0" fontId="29" fillId="13" borderId="119" xfId="0" applyFont="1" applyFill="1" applyBorder="1"/>
    <xf numFmtId="0" fontId="29" fillId="13" borderId="94" xfId="0" applyNumberFormat="1" applyFont="1" applyFill="1" applyBorder="1" applyAlignment="1">
      <alignment horizontal="center"/>
    </xf>
    <xf numFmtId="168" fontId="28" fillId="13" borderId="95" xfId="0" applyNumberFormat="1" applyFont="1" applyFill="1" applyBorder="1" applyAlignment="1">
      <alignment horizontal="center"/>
    </xf>
    <xf numFmtId="4" fontId="28" fillId="13" borderId="95" xfId="0" applyNumberFormat="1" applyFont="1" applyFill="1" applyBorder="1" applyAlignment="1">
      <alignment horizontal="center"/>
    </xf>
    <xf numFmtId="4" fontId="26" fillId="13" borderId="95" xfId="0" applyNumberFormat="1" applyFont="1" applyFill="1" applyBorder="1" applyAlignment="1">
      <alignment horizontal="center"/>
    </xf>
    <xf numFmtId="4" fontId="27" fillId="13" borderId="95" xfId="0" applyNumberFormat="1" applyFont="1" applyFill="1" applyBorder="1" applyAlignment="1">
      <alignment horizontal="center"/>
    </xf>
    <xf numFmtId="4" fontId="27" fillId="13" borderId="96" xfId="0" applyNumberFormat="1" applyFont="1" applyFill="1" applyBorder="1" applyAlignment="1">
      <alignment horizontal="center"/>
    </xf>
    <xf numFmtId="0" fontId="0" fillId="0" borderId="84" xfId="0" applyBorder="1"/>
    <xf numFmtId="0" fontId="27" fillId="13" borderId="13" xfId="0" applyFont="1" applyFill="1" applyBorder="1"/>
    <xf numFmtId="4" fontId="27" fillId="13" borderId="10" xfId="0" applyNumberFormat="1" applyFont="1" applyFill="1" applyBorder="1" applyAlignment="1">
      <alignment horizontal="center" vertical="center"/>
    </xf>
    <xf numFmtId="4" fontId="27" fillId="13" borderId="13" xfId="0" applyNumberFormat="1" applyFont="1" applyFill="1" applyBorder="1" applyAlignment="1">
      <alignment horizontal="center" vertical="center"/>
    </xf>
    <xf numFmtId="0" fontId="27" fillId="13" borderId="106" xfId="0" applyNumberFormat="1" applyFont="1" applyFill="1" applyBorder="1" applyAlignment="1">
      <alignment horizontal="center"/>
    </xf>
    <xf numFmtId="4" fontId="27" fillId="13" borderId="107" xfId="0" applyNumberFormat="1" applyFont="1" applyFill="1" applyBorder="1" applyAlignment="1">
      <alignment horizontal="center"/>
    </xf>
    <xf numFmtId="4" fontId="26" fillId="13" borderId="107" xfId="0" applyNumberFormat="1" applyFont="1" applyFill="1" applyBorder="1" applyAlignment="1">
      <alignment horizontal="center"/>
    </xf>
    <xf numFmtId="4" fontId="27" fillId="13" borderId="108" xfId="0" applyNumberFormat="1" applyFont="1" applyFill="1" applyBorder="1" applyAlignment="1">
      <alignment horizontal="center"/>
    </xf>
    <xf numFmtId="0" fontId="0" fillId="0" borderId="0" xfId="0" applyBorder="1"/>
    <xf numFmtId="0" fontId="27" fillId="13" borderId="103" xfId="0" applyNumberFormat="1" applyFont="1" applyFill="1" applyBorder="1" applyAlignment="1">
      <alignment horizontal="center"/>
    </xf>
    <xf numFmtId="4" fontId="27" fillId="13" borderId="104" xfId="0" applyNumberFormat="1" applyFont="1" applyFill="1" applyBorder="1" applyAlignment="1">
      <alignment horizontal="center"/>
    </xf>
    <xf numFmtId="4" fontId="26" fillId="13" borderId="104" xfId="0" applyNumberFormat="1" applyFont="1" applyFill="1" applyBorder="1" applyAlignment="1">
      <alignment horizontal="center"/>
    </xf>
    <xf numFmtId="4" fontId="27" fillId="13" borderId="105" xfId="0" applyNumberFormat="1" applyFont="1" applyFill="1" applyBorder="1" applyAlignment="1">
      <alignment horizontal="center"/>
    </xf>
    <xf numFmtId="4" fontId="29" fillId="13" borderId="88" xfId="0" applyNumberFormat="1" applyFont="1" applyFill="1" applyBorder="1" applyAlignment="1">
      <alignment horizontal="center"/>
    </xf>
    <xf numFmtId="0" fontId="29" fillId="13" borderId="121" xfId="0" applyNumberFormat="1" applyFont="1" applyFill="1" applyBorder="1" applyAlignment="1">
      <alignment horizontal="center"/>
    </xf>
    <xf numFmtId="0" fontId="0" fillId="7" borderId="0" xfId="0" applyFill="1"/>
    <xf numFmtId="4" fontId="30" fillId="13" borderId="88" xfId="0" applyNumberFormat="1" applyFont="1" applyFill="1" applyBorder="1" applyAlignment="1">
      <alignment horizontal="center"/>
    </xf>
    <xf numFmtId="4" fontId="29" fillId="13" borderId="93" xfId="0" applyNumberFormat="1" applyFont="1" applyFill="1" applyBorder="1" applyAlignment="1">
      <alignment horizontal="center"/>
    </xf>
    <xf numFmtId="0" fontId="29" fillId="13" borderId="122" xfId="0" applyFont="1" applyFill="1" applyBorder="1"/>
    <xf numFmtId="0" fontId="29" fillId="13" borderId="115" xfId="0" applyFont="1" applyFill="1" applyBorder="1"/>
    <xf numFmtId="4" fontId="29" fillId="13" borderId="95" xfId="0" applyNumberFormat="1" applyFont="1" applyFill="1" applyBorder="1" applyAlignment="1">
      <alignment horizontal="center"/>
    </xf>
    <xf numFmtId="4" fontId="30" fillId="13" borderId="95" xfId="0" applyNumberFormat="1" applyFont="1" applyFill="1" applyBorder="1" applyAlignment="1">
      <alignment horizontal="center"/>
    </xf>
    <xf numFmtId="4" fontId="29" fillId="13" borderId="96" xfId="0" applyNumberFormat="1" applyFont="1" applyFill="1" applyBorder="1" applyAlignment="1">
      <alignment horizontal="center"/>
    </xf>
    <xf numFmtId="0" fontId="0" fillId="14" borderId="86" xfId="0" applyFill="1" applyBorder="1"/>
    <xf numFmtId="0" fontId="27" fillId="13" borderId="94" xfId="0" applyNumberFormat="1" applyFont="1" applyFill="1" applyBorder="1" applyAlignment="1">
      <alignment horizontal="center"/>
    </xf>
    <xf numFmtId="0" fontId="27" fillId="12" borderId="13" xfId="0" applyFont="1" applyFill="1" applyBorder="1" applyAlignment="1">
      <alignment horizontal="center"/>
    </xf>
    <xf numFmtId="0" fontId="27" fillId="13" borderId="119" xfId="0" applyFont="1" applyFill="1" applyBorder="1"/>
    <xf numFmtId="0" fontId="27" fillId="13" borderId="89" xfId="0" applyFont="1" applyFill="1" applyBorder="1"/>
    <xf numFmtId="0" fontId="0" fillId="0" borderId="87" xfId="0" applyBorder="1"/>
    <xf numFmtId="0" fontId="27" fillId="13" borderId="103" xfId="0" applyFont="1" applyFill="1" applyBorder="1"/>
    <xf numFmtId="0" fontId="27" fillId="13" borderId="92" xfId="0" applyFont="1" applyFill="1" applyBorder="1"/>
    <xf numFmtId="0" fontId="27" fillId="13" borderId="94" xfId="0" applyFont="1" applyFill="1" applyBorder="1"/>
    <xf numFmtId="4" fontId="27" fillId="15" borderId="13" xfId="0" applyNumberFormat="1" applyFont="1" applyFill="1" applyBorder="1" applyAlignment="1">
      <alignment horizontal="center" vertical="center"/>
    </xf>
    <xf numFmtId="0" fontId="27" fillId="13" borderId="123" xfId="0" applyNumberFormat="1" applyFont="1" applyFill="1" applyBorder="1" applyAlignment="1">
      <alignment horizontal="center"/>
    </xf>
    <xf numFmtId="10" fontId="27" fillId="13" borderId="90" xfId="1" applyNumberFormat="1" applyFont="1" applyFill="1" applyBorder="1" applyAlignment="1">
      <alignment horizontal="center"/>
    </xf>
    <xf numFmtId="0" fontId="27" fillId="13" borderId="124" xfId="0" applyNumberFormat="1" applyFont="1" applyFill="1" applyBorder="1" applyAlignment="1">
      <alignment horizontal="center"/>
    </xf>
    <xf numFmtId="0" fontId="32" fillId="0" borderId="0" xfId="0" applyFont="1" applyFill="1"/>
    <xf numFmtId="0" fontId="0" fillId="0" borderId="0" xfId="0" applyFill="1"/>
    <xf numFmtId="4" fontId="0" fillId="0" borderId="0" xfId="0" applyNumberFormat="1"/>
    <xf numFmtId="167" fontId="0" fillId="0" borderId="0" xfId="0" applyNumberFormat="1" applyAlignment="1">
      <alignment horizontal="center"/>
    </xf>
    <xf numFmtId="4" fontId="0" fillId="0" borderId="0" xfId="0" applyNumberFormat="1" applyAlignment="1">
      <alignment horizontal="center"/>
    </xf>
    <xf numFmtId="0" fontId="32" fillId="0" borderId="0" xfId="0" applyFont="1"/>
    <xf numFmtId="168" fontId="0" fillId="0" borderId="0" xfId="0" applyNumberFormat="1"/>
    <xf numFmtId="0" fontId="18" fillId="3" borderId="11" xfId="0" applyFont="1" applyFill="1" applyBorder="1" applyAlignment="1">
      <alignment horizontal="left" vertical="center" wrapText="1" indent="1"/>
    </xf>
    <xf numFmtId="0" fontId="18" fillId="3" borderId="38" xfId="0" applyFont="1" applyFill="1" applyBorder="1" applyAlignment="1">
      <alignment horizontal="center" vertical="center" wrapText="1"/>
    </xf>
    <xf numFmtId="0" fontId="18" fillId="3" borderId="37" xfId="0" applyFont="1" applyFill="1" applyBorder="1" applyAlignment="1">
      <alignment horizontal="center" vertical="center" wrapText="1"/>
    </xf>
    <xf numFmtId="0" fontId="4" fillId="9" borderId="83" xfId="0" applyFont="1" applyFill="1" applyBorder="1" applyAlignment="1">
      <alignment horizontal="center" vertical="center" wrapText="1"/>
    </xf>
    <xf numFmtId="0" fontId="4" fillId="9" borderId="47" xfId="0" applyFont="1" applyFill="1" applyBorder="1" applyAlignment="1">
      <alignment horizontal="center" vertical="center" wrapText="1"/>
    </xf>
    <xf numFmtId="0" fontId="4" fillId="9" borderId="84"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4" fillId="9" borderId="82"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83" xfId="0" applyFont="1" applyFill="1" applyBorder="1" applyAlignment="1">
      <alignment horizontal="left" vertical="center" wrapText="1" indent="1"/>
    </xf>
    <xf numFmtId="0" fontId="4" fillId="9" borderId="47" xfId="0" applyFont="1" applyFill="1" applyBorder="1" applyAlignment="1">
      <alignment horizontal="left" vertical="center" wrapText="1" indent="1"/>
    </xf>
    <xf numFmtId="0" fontId="4" fillId="9" borderId="84" xfId="0" applyFont="1" applyFill="1" applyBorder="1" applyAlignment="1">
      <alignment horizontal="left" vertical="center" wrapText="1" indent="1"/>
    </xf>
    <xf numFmtId="0" fontId="4" fillId="9" borderId="10" xfId="0" applyFont="1" applyFill="1" applyBorder="1" applyAlignment="1">
      <alignment horizontal="left" vertical="center" wrapText="1" indent="1"/>
    </xf>
    <xf numFmtId="0" fontId="4" fillId="9" borderId="95" xfId="0" applyFont="1" applyFill="1" applyBorder="1" applyAlignment="1">
      <alignment horizontal="center" vertical="center" wrapText="1"/>
    </xf>
    <xf numFmtId="0" fontId="4" fillId="9" borderId="96"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18" fillId="3" borderId="37"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87" xfId="0" applyFont="1" applyFill="1" applyBorder="1" applyAlignment="1">
      <alignment horizontal="center" vertical="center" wrapText="1"/>
    </xf>
    <xf numFmtId="0" fontId="18" fillId="3" borderId="41"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35" fillId="3" borderId="66" xfId="0" applyFont="1" applyFill="1" applyBorder="1" applyAlignment="1">
      <alignment horizontal="center" vertical="center" wrapText="1"/>
    </xf>
    <xf numFmtId="0" fontId="35" fillId="3" borderId="37" xfId="0" applyFont="1" applyFill="1" applyBorder="1" applyAlignment="1">
      <alignment horizontal="center" vertical="center" wrapText="1"/>
    </xf>
    <xf numFmtId="0" fontId="4" fillId="10" borderId="95" xfId="0" applyFont="1" applyFill="1" applyBorder="1" applyAlignment="1">
      <alignment horizontal="center" vertical="center" wrapText="1"/>
    </xf>
    <xf numFmtId="0" fontId="18" fillId="9" borderId="83" xfId="0" applyFont="1" applyFill="1" applyBorder="1" applyAlignment="1">
      <alignment horizontal="center" vertical="center" wrapText="1"/>
    </xf>
    <xf numFmtId="0" fontId="18" fillId="9" borderId="47" xfId="0" applyFont="1" applyFill="1" applyBorder="1" applyAlignment="1">
      <alignment horizontal="center" vertical="center" wrapText="1"/>
    </xf>
    <xf numFmtId="0" fontId="18" fillId="9" borderId="82" xfId="0" applyFont="1" applyFill="1" applyBorder="1" applyAlignment="1">
      <alignment horizontal="center" vertical="center" wrapText="1"/>
    </xf>
    <xf numFmtId="0" fontId="18" fillId="9" borderId="84"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87" xfId="0" applyFont="1" applyFill="1" applyBorder="1" applyAlignment="1">
      <alignment horizontal="center" vertical="center" wrapText="1"/>
    </xf>
    <xf numFmtId="0" fontId="18" fillId="9" borderId="41" xfId="0" applyFont="1" applyFill="1" applyBorder="1" applyAlignment="1">
      <alignment horizontal="center" vertical="center" wrapText="1"/>
    </xf>
    <xf numFmtId="0" fontId="18" fillId="9" borderId="42" xfId="0" applyFont="1" applyFill="1" applyBorder="1" applyAlignment="1">
      <alignment horizontal="center" vertical="center" wrapText="1"/>
    </xf>
    <xf numFmtId="0" fontId="4" fillId="9" borderId="87" xfId="0" applyFont="1" applyFill="1" applyBorder="1" applyAlignment="1">
      <alignment horizontal="center" vertical="center" wrapText="1"/>
    </xf>
    <xf numFmtId="0" fontId="4" fillId="9" borderId="4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86" xfId="0" applyFont="1" applyFill="1" applyBorder="1" applyAlignment="1">
      <alignment horizontal="center" vertical="center" wrapText="1"/>
    </xf>
    <xf numFmtId="0" fontId="4" fillId="9" borderId="0" xfId="0" applyFont="1" applyFill="1" applyBorder="1" applyAlignment="1">
      <alignment horizontal="center" vertical="center" wrapText="1"/>
    </xf>
    <xf numFmtId="0" fontId="4" fillId="9" borderId="27" xfId="0" applyFont="1" applyFill="1" applyBorder="1" applyAlignment="1">
      <alignment horizontal="center" vertical="center" wrapText="1"/>
    </xf>
    <xf numFmtId="0" fontId="37" fillId="3" borderId="38" xfId="0" applyFont="1" applyFill="1" applyBorder="1" applyAlignment="1">
      <alignment horizontal="center" vertical="center" wrapText="1"/>
    </xf>
    <xf numFmtId="0" fontId="37" fillId="3" borderId="37" xfId="0" applyFont="1" applyFill="1" applyBorder="1" applyAlignment="1">
      <alignment horizontal="center" vertical="center" wrapText="1"/>
    </xf>
    <xf numFmtId="0" fontId="18" fillId="0" borderId="38"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86" xfId="0" applyFont="1" applyBorder="1" applyAlignment="1">
      <alignment horizontal="center" vertical="center" wrapText="1"/>
    </xf>
    <xf numFmtId="0" fontId="18" fillId="0" borderId="0" xfId="0" applyFont="1" applyBorder="1" applyAlignment="1">
      <alignment horizontal="center" vertical="center" wrapText="1"/>
    </xf>
    <xf numFmtId="0" fontId="4" fillId="9" borderId="20" xfId="0" applyFont="1" applyFill="1" applyBorder="1" applyAlignment="1">
      <alignment horizontal="center" vertical="center" wrapText="1"/>
    </xf>
    <xf numFmtId="0" fontId="4" fillId="9" borderId="24"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4" xfId="0" applyFont="1" applyBorder="1" applyAlignment="1">
      <alignment horizontal="center" vertical="center" wrapText="1"/>
    </xf>
    <xf numFmtId="0" fontId="23" fillId="9" borderId="38" xfId="0" applyFont="1" applyFill="1" applyBorder="1" applyAlignment="1">
      <alignment horizontal="center" vertical="center" wrapText="1"/>
    </xf>
    <xf numFmtId="0" fontId="23" fillId="9" borderId="37" xfId="0" applyFont="1" applyFill="1" applyBorder="1" applyAlignment="1">
      <alignment horizontal="center" vertical="center" wrapText="1"/>
    </xf>
    <xf numFmtId="0" fontId="23" fillId="9" borderId="16" xfId="0" applyFont="1" applyFill="1" applyBorder="1" applyAlignment="1">
      <alignment horizontal="center" vertical="center" wrapText="1"/>
    </xf>
    <xf numFmtId="0" fontId="4" fillId="9" borderId="85" xfId="0" applyFont="1" applyFill="1" applyBorder="1" applyAlignment="1">
      <alignment horizontal="center" vertical="center" wrapText="1"/>
    </xf>
    <xf numFmtId="0" fontId="35" fillId="10" borderId="88" xfId="0" applyFont="1" applyFill="1" applyBorder="1" applyAlignment="1">
      <alignment horizontal="center" vertical="center" wrapText="1"/>
    </xf>
    <xf numFmtId="0" fontId="18" fillId="0" borderId="81" xfId="0" applyFont="1" applyBorder="1" applyAlignment="1">
      <alignment horizontal="left" vertical="center" wrapText="1" indent="1"/>
    </xf>
    <xf numFmtId="0" fontId="18" fillId="0" borderId="53" xfId="0" applyFont="1" applyBorder="1" applyAlignment="1">
      <alignment horizontal="left" vertical="center" wrapText="1" indent="1"/>
    </xf>
    <xf numFmtId="0" fontId="18" fillId="9" borderId="81" xfId="0" applyFont="1" applyFill="1" applyBorder="1" applyAlignment="1">
      <alignment horizontal="center" vertical="center" wrapText="1"/>
    </xf>
    <xf numFmtId="0" fontId="18" fillId="9" borderId="53" xfId="0" applyFont="1" applyFill="1" applyBorder="1" applyAlignment="1">
      <alignment horizontal="center" vertical="center" wrapText="1"/>
    </xf>
    <xf numFmtId="0" fontId="18" fillId="9" borderId="80" xfId="0" applyFont="1" applyFill="1" applyBorder="1" applyAlignment="1">
      <alignment horizontal="center" vertical="center" wrapText="1"/>
    </xf>
    <xf numFmtId="0" fontId="18" fillId="3" borderId="86"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0" borderId="84" xfId="0" applyFont="1" applyBorder="1" applyAlignment="1">
      <alignment horizontal="center" vertical="center" wrapText="1"/>
    </xf>
    <xf numFmtId="0" fontId="18" fillId="0" borderId="10" xfId="0" applyFont="1" applyBorder="1" applyAlignment="1">
      <alignment horizontal="center" vertical="center" wrapText="1"/>
    </xf>
    <xf numFmtId="0" fontId="18" fillId="9" borderId="86" xfId="0" applyFont="1" applyFill="1" applyBorder="1" applyAlignment="1">
      <alignment horizontal="center" vertical="center" wrapText="1"/>
    </xf>
    <xf numFmtId="0" fontId="18" fillId="9" borderId="0" xfId="0" applyFont="1" applyFill="1" applyBorder="1" applyAlignment="1">
      <alignment horizontal="center" vertical="center" wrapText="1"/>
    </xf>
    <xf numFmtId="0" fontId="18" fillId="9" borderId="27" xfId="0" applyFont="1" applyFill="1" applyBorder="1" applyAlignment="1">
      <alignment horizontal="center" vertical="center" wrapText="1"/>
    </xf>
    <xf numFmtId="0" fontId="18" fillId="9" borderId="85" xfId="0" applyFont="1" applyFill="1" applyBorder="1" applyAlignment="1">
      <alignment horizontal="center" vertical="center" wrapText="1"/>
    </xf>
    <xf numFmtId="0" fontId="18" fillId="9" borderId="20" xfId="0" applyFont="1" applyFill="1" applyBorder="1" applyAlignment="1">
      <alignment horizontal="center" vertical="center" wrapText="1"/>
    </xf>
    <xf numFmtId="0" fontId="18" fillId="9" borderId="24" xfId="0" applyFont="1" applyFill="1" applyBorder="1" applyAlignment="1">
      <alignment horizontal="center" vertical="center" wrapText="1"/>
    </xf>
    <xf numFmtId="0" fontId="18" fillId="0" borderId="38" xfId="0" applyFont="1" applyBorder="1" applyAlignment="1">
      <alignment horizontal="left" vertical="center" wrapText="1" indent="1"/>
    </xf>
    <xf numFmtId="0" fontId="18" fillId="0" borderId="37" xfId="0" applyFont="1" applyBorder="1" applyAlignment="1">
      <alignment horizontal="left" vertical="center" wrapText="1" indent="1"/>
    </xf>
    <xf numFmtId="0" fontId="18" fillId="0" borderId="16" xfId="0" applyFont="1" applyBorder="1" applyAlignment="1">
      <alignment horizontal="left" vertical="center" wrapText="1" indent="1"/>
    </xf>
    <xf numFmtId="0" fontId="18" fillId="0" borderId="69" xfId="0" applyFont="1" applyBorder="1" applyAlignment="1">
      <alignment horizontal="left" vertical="center" wrapText="1" indent="1"/>
    </xf>
    <xf numFmtId="0" fontId="18" fillId="0" borderId="50" xfId="0" applyFont="1" applyBorder="1" applyAlignment="1">
      <alignment horizontal="left" vertical="center" wrapText="1" indent="1"/>
    </xf>
    <xf numFmtId="0" fontId="18" fillId="0" borderId="68" xfId="0" applyFont="1" applyBorder="1" applyAlignment="1">
      <alignment horizontal="left" vertical="center" wrapText="1" indent="1"/>
    </xf>
    <xf numFmtId="0" fontId="18" fillId="3" borderId="69" xfId="0" applyFont="1" applyFill="1" applyBorder="1" applyAlignment="1">
      <alignment horizontal="center" vertical="center" wrapText="1"/>
    </xf>
    <xf numFmtId="0" fontId="18" fillId="3" borderId="50" xfId="0" applyFont="1" applyFill="1" applyBorder="1" applyAlignment="1">
      <alignment horizontal="center" vertical="center" wrapText="1"/>
    </xf>
    <xf numFmtId="0" fontId="18" fillId="3" borderId="68" xfId="0" applyFont="1" applyFill="1" applyBorder="1" applyAlignment="1">
      <alignment horizontal="center" vertical="center" wrapText="1"/>
    </xf>
    <xf numFmtId="0" fontId="37" fillId="3" borderId="69" xfId="0" applyFont="1" applyFill="1" applyBorder="1" applyAlignment="1">
      <alignment horizontal="left" vertical="center" wrapText="1" indent="1"/>
    </xf>
    <xf numFmtId="0" fontId="37" fillId="3" borderId="50" xfId="0" applyFont="1" applyFill="1" applyBorder="1" applyAlignment="1">
      <alignment horizontal="left" vertical="center" wrapText="1" indent="1"/>
    </xf>
    <xf numFmtId="0" fontId="18" fillId="9" borderId="87" xfId="0" applyFont="1" applyFill="1" applyBorder="1" applyAlignment="1">
      <alignment horizontal="left" vertical="center" wrapText="1" indent="1"/>
    </xf>
    <xf numFmtId="0" fontId="18" fillId="9" borderId="41" xfId="0" applyFont="1" applyFill="1" applyBorder="1" applyAlignment="1">
      <alignment horizontal="left" vertical="center" wrapText="1" indent="1"/>
    </xf>
    <xf numFmtId="0" fontId="18" fillId="9" borderId="17" xfId="0" applyFont="1" applyFill="1" applyBorder="1" applyAlignment="1">
      <alignment horizontal="left" vertical="center" wrapText="1" indent="1"/>
    </xf>
    <xf numFmtId="0" fontId="18" fillId="9" borderId="86" xfId="0" applyFont="1" applyFill="1" applyBorder="1" applyAlignment="1">
      <alignment horizontal="left" vertical="center" wrapText="1" indent="1"/>
    </xf>
    <xf numFmtId="0" fontId="18" fillId="9" borderId="0" xfId="0" applyFont="1" applyFill="1" applyBorder="1" applyAlignment="1">
      <alignment horizontal="left" vertical="center" wrapText="1" indent="1"/>
    </xf>
    <xf numFmtId="0" fontId="18" fillId="9" borderId="27" xfId="0" applyFont="1" applyFill="1" applyBorder="1" applyAlignment="1">
      <alignment horizontal="left" vertical="center" wrapText="1" indent="1"/>
    </xf>
    <xf numFmtId="0" fontId="18" fillId="9" borderId="84" xfId="0" applyFont="1" applyFill="1" applyBorder="1" applyAlignment="1">
      <alignment horizontal="left" vertical="center" wrapText="1" indent="1"/>
    </xf>
    <xf numFmtId="0" fontId="18" fillId="9" borderId="10" xfId="0" applyFont="1" applyFill="1" applyBorder="1" applyAlignment="1">
      <alignment horizontal="left" vertical="center" wrapText="1" indent="1"/>
    </xf>
    <xf numFmtId="0" fontId="18" fillId="9" borderId="11" xfId="0" applyFont="1" applyFill="1" applyBorder="1" applyAlignment="1">
      <alignment horizontal="left" vertical="center" wrapText="1" indent="1"/>
    </xf>
    <xf numFmtId="0" fontId="18" fillId="0" borderId="83" xfId="0" applyFont="1" applyBorder="1" applyAlignment="1">
      <alignment horizontal="left" vertical="center" wrapText="1" indent="1"/>
    </xf>
    <xf numFmtId="0" fontId="18" fillId="0" borderId="47" xfId="0" applyFont="1" applyBorder="1" applyAlignment="1">
      <alignment horizontal="left" vertical="center" wrapText="1" indent="1"/>
    </xf>
    <xf numFmtId="0" fontId="18" fillId="0" borderId="82" xfId="0" applyFont="1" applyBorder="1" applyAlignment="1">
      <alignment horizontal="left" vertical="center" wrapText="1" indent="1"/>
    </xf>
    <xf numFmtId="0" fontId="18" fillId="0" borderId="86" xfId="0" applyFont="1" applyBorder="1" applyAlignment="1">
      <alignment horizontal="left" vertical="center" wrapText="1" indent="1"/>
    </xf>
    <xf numFmtId="0" fontId="18" fillId="0" borderId="0" xfId="0" applyFont="1" applyBorder="1" applyAlignment="1">
      <alignment horizontal="left" vertical="center" wrapText="1" indent="1"/>
    </xf>
    <xf numFmtId="0" fontId="18" fillId="0" borderId="27" xfId="0" applyFont="1" applyBorder="1" applyAlignment="1">
      <alignment horizontal="left" vertical="center" wrapText="1" indent="1"/>
    </xf>
    <xf numFmtId="0" fontId="18" fillId="0" borderId="84" xfId="0" applyFont="1" applyBorder="1" applyAlignment="1">
      <alignment horizontal="left" vertical="center" wrapText="1" indent="1"/>
    </xf>
    <xf numFmtId="0" fontId="18" fillId="0" borderId="10" xfId="0" applyFont="1" applyBorder="1" applyAlignment="1">
      <alignment horizontal="left" vertical="center" wrapText="1" indent="1"/>
    </xf>
    <xf numFmtId="0" fontId="18" fillId="0" borderId="11" xfId="0" applyFont="1" applyBorder="1" applyAlignment="1">
      <alignment horizontal="left" vertical="center" wrapText="1" indent="1"/>
    </xf>
    <xf numFmtId="0" fontId="4" fillId="0" borderId="107" xfId="0" applyFont="1" applyBorder="1" applyAlignment="1">
      <alignment horizontal="center" vertical="center" wrapText="1"/>
    </xf>
    <xf numFmtId="0" fontId="4" fillId="0" borderId="108" xfId="0" applyFont="1" applyBorder="1" applyAlignment="1">
      <alignment horizontal="center" vertical="center" wrapText="1"/>
    </xf>
    <xf numFmtId="0" fontId="4" fillId="9" borderId="88" xfId="0" applyFont="1" applyFill="1" applyBorder="1" applyAlignment="1">
      <alignment horizontal="center" vertical="center" wrapText="1"/>
    </xf>
    <xf numFmtId="0" fontId="4" fillId="9" borderId="93" xfId="0" applyFont="1" applyFill="1" applyBorder="1" applyAlignment="1">
      <alignment horizontal="center" vertical="center" wrapText="1"/>
    </xf>
    <xf numFmtId="0" fontId="4" fillId="0" borderId="53" xfId="0" applyFont="1" applyBorder="1" applyAlignment="1">
      <alignment horizontal="center" vertical="center" wrapText="1"/>
    </xf>
    <xf numFmtId="0" fontId="4" fillId="0" borderId="80" xfId="0" applyFont="1" applyBorder="1" applyAlignment="1">
      <alignment horizontal="center" vertical="center" wrapText="1"/>
    </xf>
    <xf numFmtId="0" fontId="18" fillId="0" borderId="38" xfId="0" applyFont="1" applyBorder="1" applyAlignment="1">
      <alignment horizontal="left" vertical="center" wrapText="1" indent="2"/>
    </xf>
    <xf numFmtId="0" fontId="18" fillId="0" borderId="37" xfId="0" applyFont="1" applyBorder="1" applyAlignment="1">
      <alignment horizontal="left" vertical="center" wrapText="1" indent="2"/>
    </xf>
    <xf numFmtId="0" fontId="18" fillId="0" borderId="39" xfId="0" applyFont="1" applyBorder="1" applyAlignment="1">
      <alignment horizontal="left" vertical="center" wrapText="1" indent="2"/>
    </xf>
    <xf numFmtId="0" fontId="9" fillId="0" borderId="36" xfId="0" applyFont="1" applyBorder="1" applyAlignment="1">
      <alignment horizontal="left" vertical="center" wrapText="1" indent="2"/>
    </xf>
    <xf numFmtId="0" fontId="9" fillId="0" borderId="37" xfId="0" applyFont="1" applyBorder="1" applyAlignment="1">
      <alignment horizontal="left" vertical="center" wrapText="1" indent="2"/>
    </xf>
    <xf numFmtId="0" fontId="9" fillId="0" borderId="39" xfId="0" applyFont="1" applyBorder="1" applyAlignment="1">
      <alignment horizontal="left" vertical="center" wrapText="1" indent="2"/>
    </xf>
    <xf numFmtId="0" fontId="4" fillId="0" borderId="36" xfId="0" applyFont="1" applyBorder="1" applyAlignment="1">
      <alignment horizontal="center" wrapText="1"/>
    </xf>
    <xf numFmtId="0" fontId="4" fillId="0" borderId="16" xfId="0" applyFont="1" applyBorder="1" applyAlignment="1">
      <alignment horizontal="center" wrapText="1"/>
    </xf>
    <xf numFmtId="0" fontId="18" fillId="0" borderId="38" xfId="0" applyFont="1" applyBorder="1" applyAlignment="1">
      <alignment horizontal="left" vertical="center" wrapText="1" indent="3"/>
    </xf>
    <xf numFmtId="0" fontId="18" fillId="0" borderId="37" xfId="0" applyFont="1" applyBorder="1" applyAlignment="1">
      <alignment horizontal="left" vertical="center" wrapText="1" indent="3"/>
    </xf>
    <xf numFmtId="0" fontId="18" fillId="0" borderId="16" xfId="0" applyFont="1" applyBorder="1" applyAlignment="1">
      <alignment horizontal="left" vertical="center" wrapText="1" indent="3"/>
    </xf>
    <xf numFmtId="0" fontId="4" fillId="0" borderId="38" xfId="0" applyFont="1" applyBorder="1" applyAlignment="1">
      <alignment horizontal="center" vertical="center" wrapText="1"/>
    </xf>
    <xf numFmtId="0" fontId="4" fillId="0" borderId="16" xfId="0" applyFont="1" applyBorder="1" applyAlignment="1">
      <alignment horizontal="center" vertical="center" wrapText="1"/>
    </xf>
    <xf numFmtId="0" fontId="18" fillId="0" borderId="41" xfId="0" applyFont="1" applyBorder="1" applyAlignment="1">
      <alignment horizontal="left" vertical="center" wrapText="1" indent="1"/>
    </xf>
    <xf numFmtId="0" fontId="18" fillId="0" borderId="17" xfId="0" applyFont="1" applyBorder="1" applyAlignment="1">
      <alignment horizontal="left" vertical="center" wrapText="1" indent="1"/>
    </xf>
    <xf numFmtId="0" fontId="18" fillId="9" borderId="69" xfId="0" applyFont="1" applyFill="1" applyBorder="1" applyAlignment="1">
      <alignment horizontal="center" vertical="center" wrapText="1"/>
    </xf>
    <xf numFmtId="0" fontId="18" fillId="9" borderId="50" xfId="0" applyFont="1" applyFill="1" applyBorder="1" applyAlignment="1">
      <alignment horizontal="center" vertical="center" wrapText="1"/>
    </xf>
    <xf numFmtId="0" fontId="18" fillId="9" borderId="68" xfId="0" applyFont="1" applyFill="1" applyBorder="1" applyAlignment="1">
      <alignment horizontal="center" vertical="center" wrapText="1"/>
    </xf>
    <xf numFmtId="0" fontId="18" fillId="0" borderId="64" xfId="0" applyFont="1" applyBorder="1" applyAlignment="1">
      <alignment horizontal="left" vertical="center" wrapText="1" indent="1"/>
    </xf>
    <xf numFmtId="0" fontId="18" fillId="0" borderId="62" xfId="0" applyFont="1" applyBorder="1" applyAlignment="1">
      <alignment horizontal="left" vertical="center" wrapText="1" indent="1"/>
    </xf>
    <xf numFmtId="0" fontId="18" fillId="0" borderId="63" xfId="0" applyFont="1" applyBorder="1" applyAlignment="1">
      <alignment horizontal="left" vertical="center" wrapText="1" indent="1"/>
    </xf>
    <xf numFmtId="0" fontId="4" fillId="0" borderId="94" xfId="0" applyFont="1" applyBorder="1" applyAlignment="1">
      <alignment horizontal="left" vertical="top" wrapText="1"/>
    </xf>
    <xf numFmtId="0" fontId="4" fillId="0" borderId="95" xfId="0" applyFont="1" applyBorder="1" applyAlignment="1">
      <alignment horizontal="left" vertical="top" wrapText="1"/>
    </xf>
    <xf numFmtId="0" fontId="4" fillId="0" borderId="92" xfId="0" applyFont="1" applyBorder="1" applyAlignment="1">
      <alignment horizontal="left" vertical="top" wrapText="1"/>
    </xf>
    <xf numFmtId="0" fontId="4" fillId="0" borderId="88" xfId="0" applyFont="1" applyBorder="1" applyAlignment="1">
      <alignment horizontal="left" vertical="top" wrapText="1"/>
    </xf>
    <xf numFmtId="0" fontId="18" fillId="3" borderId="38" xfId="0" applyFont="1" applyFill="1" applyBorder="1" applyAlignment="1">
      <alignment horizontal="left" vertical="center" wrapText="1" indent="1"/>
    </xf>
    <xf numFmtId="0" fontId="18" fillId="3" borderId="37" xfId="0" applyFont="1" applyFill="1" applyBorder="1" applyAlignment="1">
      <alignment horizontal="left" vertical="center" wrapText="1" indent="1"/>
    </xf>
    <xf numFmtId="0" fontId="18" fillId="3" borderId="16" xfId="0" applyFont="1" applyFill="1" applyBorder="1" applyAlignment="1">
      <alignment horizontal="left" vertical="center" wrapText="1" indent="1"/>
    </xf>
    <xf numFmtId="0" fontId="4" fillId="0" borderId="103" xfId="0" applyFont="1" applyBorder="1" applyAlignment="1">
      <alignment horizontal="left" vertical="top" wrapText="1"/>
    </xf>
    <xf numFmtId="0" fontId="4" fillId="0" borderId="104" xfId="0" applyFont="1" applyBorder="1" applyAlignment="1">
      <alignment horizontal="left" vertical="top" wrapText="1"/>
    </xf>
    <xf numFmtId="0" fontId="0" fillId="0" borderId="0" xfId="0" applyBorder="1" applyAlignment="1">
      <alignment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06" xfId="0" applyFont="1" applyBorder="1" applyAlignment="1">
      <alignment horizontal="center" vertical="center" wrapText="1"/>
    </xf>
    <xf numFmtId="0" fontId="4" fillId="9" borderId="85" xfId="0" applyFont="1" applyFill="1" applyBorder="1" applyAlignment="1">
      <alignment horizontal="left" vertical="center" wrapText="1" indent="1"/>
    </xf>
    <xf numFmtId="0" fontId="4" fillId="9" borderId="20" xfId="0" applyFont="1" applyFill="1" applyBorder="1" applyAlignment="1">
      <alignment horizontal="left" vertical="center" wrapText="1" indent="1"/>
    </xf>
    <xf numFmtId="0" fontId="4" fillId="9" borderId="83" xfId="0" applyFont="1" applyFill="1" applyBorder="1" applyAlignment="1">
      <alignment horizontal="left" vertical="center" wrapText="1" indent="2"/>
    </xf>
    <xf numFmtId="0" fontId="4" fillId="9" borderId="47" xfId="0" applyFont="1" applyFill="1" applyBorder="1" applyAlignment="1">
      <alignment horizontal="left" vertical="center" wrapText="1" indent="2"/>
    </xf>
    <xf numFmtId="0" fontId="4" fillId="9" borderId="85" xfId="0" applyFont="1" applyFill="1" applyBorder="1" applyAlignment="1">
      <alignment horizontal="left" vertical="center" wrapText="1" indent="2"/>
    </xf>
    <xf numFmtId="0" fontId="4" fillId="9" borderId="20" xfId="0" applyFont="1" applyFill="1" applyBorder="1" applyAlignment="1">
      <alignment horizontal="left" vertical="center" wrapText="1" indent="2"/>
    </xf>
    <xf numFmtId="0" fontId="4" fillId="0" borderId="85" xfId="0" applyFont="1" applyBorder="1" applyAlignment="1">
      <alignment horizontal="right" vertical="center" wrapText="1" indent="1"/>
    </xf>
    <xf numFmtId="0" fontId="4" fillId="0" borderId="20" xfId="0" applyFont="1" applyBorder="1" applyAlignment="1">
      <alignment horizontal="right" vertical="center" wrapText="1" indent="1"/>
    </xf>
    <xf numFmtId="0" fontId="4" fillId="0" borderId="0" xfId="0" applyFont="1" applyBorder="1" applyAlignment="1">
      <alignment horizontal="right" vertical="center" wrapText="1" indent="1"/>
    </xf>
    <xf numFmtId="0" fontId="4" fillId="0" borderId="81" xfId="0" applyFont="1" applyBorder="1" applyAlignment="1">
      <alignment horizontal="center" vertical="center" wrapText="1"/>
    </xf>
    <xf numFmtId="0" fontId="4" fillId="0" borderId="6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85" xfId="0" applyFont="1" applyBorder="1" applyAlignment="1">
      <alignment horizontal="center" vertical="center" wrapText="1"/>
    </xf>
    <xf numFmtId="0" fontId="18" fillId="0" borderId="85" xfId="0" applyFont="1" applyBorder="1" applyAlignment="1">
      <alignment horizontal="left" vertical="center" wrapText="1" indent="1"/>
    </xf>
    <xf numFmtId="0" fontId="18" fillId="0" borderId="20" xfId="0" applyFont="1" applyBorder="1" applyAlignment="1">
      <alignment horizontal="left" vertical="center" wrapText="1" indent="1"/>
    </xf>
    <xf numFmtId="0" fontId="0" fillId="0" borderId="0" xfId="0" applyAlignment="1">
      <alignment vertical="center" wrapText="1"/>
    </xf>
    <xf numFmtId="0" fontId="0" fillId="0" borderId="83" xfId="0" applyFont="1" applyBorder="1" applyAlignment="1">
      <alignment horizontal="left" vertical="center" wrapText="1" indent="1"/>
    </xf>
    <xf numFmtId="0" fontId="0" fillId="0" borderId="47" xfId="0" applyFont="1" applyBorder="1" applyAlignment="1">
      <alignment horizontal="left" vertical="center" wrapText="1" indent="1"/>
    </xf>
    <xf numFmtId="0" fontId="0" fillId="0" borderId="82" xfId="0" applyFont="1" applyBorder="1" applyAlignment="1">
      <alignment horizontal="left" vertical="center" wrapText="1" indent="1"/>
    </xf>
    <xf numFmtId="0" fontId="0" fillId="0" borderId="84" xfId="0" applyFont="1" applyBorder="1" applyAlignment="1">
      <alignment horizontal="left" vertical="center" wrapText="1" indent="1"/>
    </xf>
    <xf numFmtId="0" fontId="0" fillId="0" borderId="10" xfId="0" applyFont="1" applyBorder="1" applyAlignment="1">
      <alignment horizontal="left" vertical="center" wrapText="1" indent="1"/>
    </xf>
    <xf numFmtId="0" fontId="0" fillId="0" borderId="11" xfId="0" applyFont="1" applyBorder="1" applyAlignment="1">
      <alignment horizontal="left" vertical="center" wrapText="1" indent="1"/>
    </xf>
    <xf numFmtId="0" fontId="0" fillId="0" borderId="83"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82" xfId="0" applyFont="1" applyBorder="1" applyAlignment="1">
      <alignment horizontal="center" vertical="center" wrapText="1"/>
    </xf>
    <xf numFmtId="0" fontId="0" fillId="0" borderId="84"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36" fillId="0" borderId="83" xfId="0" applyFont="1" applyBorder="1" applyAlignment="1">
      <alignment horizontal="left" vertical="center" wrapText="1" indent="1"/>
    </xf>
    <xf numFmtId="0" fontId="36" fillId="0" borderId="47" xfId="0" applyFont="1" applyBorder="1" applyAlignment="1">
      <alignment horizontal="left" vertical="center" wrapText="1" indent="1"/>
    </xf>
    <xf numFmtId="0" fontId="36" fillId="0" borderId="84" xfId="0" applyFont="1" applyBorder="1" applyAlignment="1">
      <alignment horizontal="left" vertical="center" wrapText="1" indent="1"/>
    </xf>
    <xf numFmtId="0" fontId="36" fillId="0" borderId="10" xfId="0" applyFont="1" applyBorder="1" applyAlignment="1">
      <alignment horizontal="left" vertical="center" wrapText="1" indent="1"/>
    </xf>
    <xf numFmtId="0" fontId="18" fillId="3" borderId="66" xfId="0" applyFont="1" applyFill="1" applyBorder="1" applyAlignment="1">
      <alignment horizontal="left" vertical="center" wrapText="1" indent="1"/>
    </xf>
    <xf numFmtId="0" fontId="18" fillId="3" borderId="70" xfId="0" applyFont="1" applyFill="1" applyBorder="1" applyAlignment="1">
      <alignment horizontal="left" vertical="center" wrapText="1" indent="1"/>
    </xf>
    <xf numFmtId="0" fontId="18" fillId="3" borderId="17" xfId="0" applyFont="1" applyFill="1" applyBorder="1" applyAlignment="1">
      <alignment horizontal="left" vertical="center" wrapText="1" indent="1"/>
    </xf>
    <xf numFmtId="0" fontId="18" fillId="3" borderId="67" xfId="0" applyFont="1" applyFill="1" applyBorder="1" applyAlignment="1">
      <alignment horizontal="left" vertical="center" wrapText="1" indent="1"/>
    </xf>
    <xf numFmtId="0" fontId="18" fillId="3" borderId="50" xfId="0" applyFont="1" applyFill="1" applyBorder="1" applyAlignment="1">
      <alignment horizontal="left" vertical="center" wrapText="1" indent="1"/>
    </xf>
    <xf numFmtId="0" fontId="18" fillId="3" borderId="68" xfId="0" applyFont="1" applyFill="1" applyBorder="1" applyAlignment="1">
      <alignment horizontal="left" vertical="center" wrapText="1" indent="1"/>
    </xf>
    <xf numFmtId="0" fontId="18" fillId="3" borderId="69" xfId="0" applyFont="1" applyFill="1" applyBorder="1" applyAlignment="1">
      <alignment horizontal="left" vertical="center" wrapText="1" indent="1"/>
    </xf>
    <xf numFmtId="0" fontId="18" fillId="0" borderId="61" xfId="0" applyFont="1" applyBorder="1" applyAlignment="1">
      <alignment horizontal="left" vertical="center" wrapText="1" indent="1"/>
    </xf>
    <xf numFmtId="0" fontId="18" fillId="0" borderId="64" xfId="0" applyFont="1" applyBorder="1" applyAlignment="1">
      <alignment horizontal="center" vertical="center" wrapText="1"/>
    </xf>
    <xf numFmtId="0" fontId="18" fillId="0" borderId="62" xfId="0" applyFont="1" applyBorder="1" applyAlignment="1">
      <alignment horizontal="center" vertical="center" wrapText="1"/>
    </xf>
    <xf numFmtId="0" fontId="18" fillId="3" borderId="74" xfId="0" applyFont="1" applyFill="1" applyBorder="1" applyAlignment="1">
      <alignment horizontal="left" vertical="center" wrapText="1" indent="1"/>
    </xf>
    <xf numFmtId="0" fontId="18" fillId="3" borderId="75" xfId="0" applyFont="1" applyFill="1" applyBorder="1" applyAlignment="1">
      <alignment horizontal="left" vertical="center" wrapText="1" indent="1"/>
    </xf>
    <xf numFmtId="0" fontId="18" fillId="3" borderId="77" xfId="0" applyFont="1" applyFill="1" applyBorder="1" applyAlignment="1">
      <alignment horizontal="left" vertical="center" wrapText="1" indent="1"/>
    </xf>
    <xf numFmtId="0" fontId="18" fillId="3" borderId="78" xfId="0" applyFont="1" applyFill="1" applyBorder="1" applyAlignment="1">
      <alignment horizontal="left" vertical="center" wrapText="1" indent="1"/>
    </xf>
    <xf numFmtId="0" fontId="18" fillId="0" borderId="1" xfId="0" applyFont="1" applyBorder="1" applyAlignment="1">
      <alignment horizontal="left" vertical="center" wrapText="1" indent="1"/>
    </xf>
    <xf numFmtId="0" fontId="18" fillId="0" borderId="2" xfId="0" applyFont="1" applyBorder="1" applyAlignment="1">
      <alignment horizontal="left" vertical="center" wrapText="1" indent="1"/>
    </xf>
    <xf numFmtId="0" fontId="18" fillId="0" borderId="76" xfId="0" applyFont="1" applyBorder="1" applyAlignment="1">
      <alignment horizontal="left" vertical="center" wrapText="1" indent="1"/>
    </xf>
    <xf numFmtId="0" fontId="18" fillId="0" borderId="4" xfId="0" applyFont="1" applyBorder="1" applyAlignment="1">
      <alignment horizontal="left" vertical="center" wrapText="1" indent="1"/>
    </xf>
    <xf numFmtId="0" fontId="18" fillId="0" borderId="23" xfId="0" applyFont="1" applyBorder="1" applyAlignment="1">
      <alignment horizontal="left" vertical="center" wrapText="1" indent="1"/>
    </xf>
    <xf numFmtId="0" fontId="18" fillId="0" borderId="79" xfId="0" applyFont="1" applyBorder="1" applyAlignment="1">
      <alignment horizontal="left" vertical="center" wrapText="1" indent="1"/>
    </xf>
    <xf numFmtId="0" fontId="18" fillId="0" borderId="44" xfId="0" applyFont="1" applyBorder="1" applyAlignment="1">
      <alignment horizontal="left" vertical="center" wrapText="1" indent="1"/>
    </xf>
    <xf numFmtId="0" fontId="18" fillId="0" borderId="45" xfId="0" applyFont="1" applyBorder="1" applyAlignment="1">
      <alignment horizontal="left" vertical="center" wrapText="1" indent="1"/>
    </xf>
    <xf numFmtId="0" fontId="18" fillId="0" borderId="43" xfId="0" applyFont="1" applyBorder="1" applyAlignment="1">
      <alignment horizontal="left" vertical="center" wrapText="1" inden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18" fillId="9" borderId="97" xfId="0" applyFont="1" applyFill="1" applyBorder="1" applyAlignment="1">
      <alignment horizontal="left" vertical="center" wrapText="1" indent="1"/>
    </xf>
    <xf numFmtId="0" fontId="18" fillId="9" borderId="2" xfId="0" applyFont="1" applyFill="1" applyBorder="1" applyAlignment="1">
      <alignment horizontal="left" vertical="center" wrapText="1" indent="1"/>
    </xf>
    <xf numFmtId="0" fontId="18" fillId="9" borderId="98" xfId="0" applyFont="1" applyFill="1" applyBorder="1" applyAlignment="1">
      <alignment horizontal="left" vertical="center" wrapText="1" indent="1"/>
    </xf>
    <xf numFmtId="0" fontId="37" fillId="3" borderId="61" xfId="0" applyFont="1" applyFill="1" applyBorder="1" applyAlignment="1">
      <alignment horizontal="left" vertical="center" wrapText="1" indent="1"/>
    </xf>
    <xf numFmtId="0" fontId="37" fillId="3" borderId="62" xfId="0" applyFont="1" applyFill="1" applyBorder="1" applyAlignment="1">
      <alignment horizontal="left" vertical="center" wrapText="1" indent="1"/>
    </xf>
    <xf numFmtId="0" fontId="37" fillId="3" borderId="63" xfId="0" applyFont="1" applyFill="1" applyBorder="1" applyAlignment="1">
      <alignment horizontal="left" vertical="center" wrapText="1" indent="1"/>
    </xf>
    <xf numFmtId="0" fontId="18" fillId="3" borderId="39" xfId="0" applyFont="1" applyFill="1" applyBorder="1" applyAlignment="1">
      <alignment horizontal="left" vertical="center" wrapText="1" indent="1"/>
    </xf>
    <xf numFmtId="0" fontId="18" fillId="3" borderId="36" xfId="0" applyFont="1" applyFill="1" applyBorder="1" applyAlignment="1">
      <alignment horizontal="left" vertical="center" wrapText="1" indent="1"/>
    </xf>
    <xf numFmtId="0" fontId="18" fillId="0" borderId="40" xfId="0" applyFont="1" applyBorder="1" applyAlignment="1">
      <alignment horizontal="left" vertical="center" wrapText="1" indent="1"/>
    </xf>
    <xf numFmtId="0" fontId="18" fillId="0" borderId="71" xfId="0" applyFont="1" applyBorder="1" applyAlignment="1">
      <alignment horizontal="left" vertical="center" wrapText="1" indent="1"/>
    </xf>
    <xf numFmtId="0" fontId="18" fillId="0" borderId="6" xfId="0" applyFont="1" applyBorder="1" applyAlignment="1">
      <alignment horizontal="left" vertical="center" wrapText="1" indent="1"/>
    </xf>
    <xf numFmtId="0" fontId="18" fillId="0" borderId="7" xfId="0" applyFont="1" applyBorder="1" applyAlignment="1">
      <alignment horizontal="left" vertical="center" wrapText="1" indent="1"/>
    </xf>
    <xf numFmtId="0" fontId="18" fillId="0" borderId="26" xfId="0" applyFont="1" applyBorder="1" applyAlignment="1">
      <alignment horizontal="left" vertical="center" wrapText="1" indent="1"/>
    </xf>
    <xf numFmtId="0" fontId="18" fillId="0" borderId="70" xfId="0" applyFont="1" applyBorder="1" applyAlignment="1">
      <alignment horizontal="left" vertical="center" wrapText="1" indent="1"/>
    </xf>
    <xf numFmtId="0" fontId="18" fillId="0" borderId="42" xfId="0" applyFont="1" applyBorder="1" applyAlignment="1">
      <alignment horizontal="left" vertical="center" wrapText="1" indent="1"/>
    </xf>
    <xf numFmtId="0" fontId="18" fillId="0" borderId="72" xfId="0" applyFont="1" applyBorder="1" applyAlignment="1">
      <alignment horizontal="left" vertical="center" wrapText="1" indent="1"/>
    </xf>
    <xf numFmtId="0" fontId="18" fillId="0" borderId="12" xfId="0" applyFont="1" applyBorder="1" applyAlignment="1">
      <alignment horizontal="left" vertical="center" wrapText="1" inden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9" xfId="0" applyFont="1" applyBorder="1" applyAlignment="1">
      <alignment horizontal="center" vertical="center" wrapText="1"/>
    </xf>
    <xf numFmtId="0" fontId="18" fillId="9" borderId="99" xfId="0" applyFont="1" applyFill="1" applyBorder="1" applyAlignment="1">
      <alignment horizontal="left" vertical="center" wrapText="1" indent="1"/>
    </xf>
    <xf numFmtId="0" fontId="18" fillId="9" borderId="7" xfId="0" applyFont="1" applyFill="1" applyBorder="1" applyAlignment="1">
      <alignment horizontal="left" vertical="center" wrapText="1" indent="1"/>
    </xf>
    <xf numFmtId="0" fontId="18" fillId="9" borderId="18" xfId="0" applyFont="1" applyFill="1" applyBorder="1" applyAlignment="1">
      <alignment horizontal="left" vertical="center" wrapText="1" indent="1"/>
    </xf>
    <xf numFmtId="0" fontId="18" fillId="3" borderId="64" xfId="0" applyFont="1" applyFill="1" applyBorder="1" applyAlignment="1">
      <alignment horizontal="left" vertical="center" wrapText="1" indent="1"/>
    </xf>
    <xf numFmtId="0" fontId="18" fillId="3" borderId="62" xfId="0" applyFont="1" applyFill="1" applyBorder="1" applyAlignment="1">
      <alignment horizontal="left" vertical="center" wrapText="1" indent="1"/>
    </xf>
    <xf numFmtId="0" fontId="18" fillId="3" borderId="63" xfId="0" applyFont="1" applyFill="1" applyBorder="1" applyAlignment="1">
      <alignment horizontal="left" vertical="center" wrapText="1" indent="1"/>
    </xf>
    <xf numFmtId="0" fontId="37" fillId="3" borderId="66" xfId="0" applyFont="1" applyFill="1" applyBorder="1" applyAlignment="1">
      <alignment horizontal="left" vertical="center" wrapText="1" indent="1"/>
    </xf>
    <xf numFmtId="0" fontId="37" fillId="3" borderId="37" xfId="0" applyFont="1" applyFill="1" applyBorder="1" applyAlignment="1">
      <alignment horizontal="left" vertical="center" wrapText="1" indent="1"/>
    </xf>
    <xf numFmtId="0" fontId="37" fillId="3" borderId="39" xfId="0" applyFont="1" applyFill="1" applyBorder="1" applyAlignment="1">
      <alignment horizontal="left" vertical="center" wrapText="1" indent="1"/>
    </xf>
    <xf numFmtId="10" fontId="18" fillId="3" borderId="36" xfId="0" applyNumberFormat="1" applyFont="1" applyFill="1" applyBorder="1" applyAlignment="1">
      <alignment horizontal="left" vertical="center" wrapText="1" indent="1"/>
    </xf>
    <xf numFmtId="0" fontId="18" fillId="0" borderId="87" xfId="0" applyFont="1" applyBorder="1" applyAlignment="1">
      <alignment horizontal="left" vertical="center" wrapText="1" indent="1"/>
    </xf>
    <xf numFmtId="0" fontId="18" fillId="0" borderId="9" xfId="0" applyFont="1" applyBorder="1" applyAlignment="1">
      <alignment horizontal="left" vertical="center" wrapText="1" indent="1"/>
    </xf>
    <xf numFmtId="0" fontId="18" fillId="0" borderId="25" xfId="0" applyFont="1" applyBorder="1" applyAlignment="1">
      <alignment horizontal="left" vertical="center" wrapText="1" indent="1"/>
    </xf>
    <xf numFmtId="0" fontId="4" fillId="0" borderId="59"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84" xfId="0" applyFont="1" applyBorder="1" applyAlignment="1">
      <alignment horizontal="center" vertical="center" wrapText="1"/>
    </xf>
    <xf numFmtId="0" fontId="4" fillId="0" borderId="11" xfId="0" applyFont="1" applyBorder="1" applyAlignment="1">
      <alignment horizontal="center" vertical="center" wrapText="1"/>
    </xf>
    <xf numFmtId="0" fontId="37" fillId="3" borderId="66" xfId="0" applyFont="1" applyFill="1" applyBorder="1" applyAlignment="1">
      <alignment horizontal="center" vertical="center" wrapText="1"/>
    </xf>
    <xf numFmtId="0" fontId="37" fillId="3" borderId="16" xfId="0" applyFont="1" applyFill="1" applyBorder="1" applyAlignment="1">
      <alignment horizontal="center" vertical="center" wrapText="1"/>
    </xf>
    <xf numFmtId="0" fontId="18" fillId="3" borderId="73" xfId="0" applyFont="1" applyFill="1" applyBorder="1" applyAlignment="1">
      <alignment horizontal="left" vertical="center" wrapText="1" indent="1"/>
    </xf>
    <xf numFmtId="0" fontId="18" fillId="0" borderId="49" xfId="0" applyFont="1" applyBorder="1" applyAlignment="1">
      <alignment horizontal="left" vertical="center" wrapText="1" indent="1"/>
    </xf>
    <xf numFmtId="0" fontId="18" fillId="0" borderId="46" xfId="0" applyFont="1" applyBorder="1" applyAlignment="1">
      <alignment horizontal="left" vertical="center" wrapText="1" indent="1"/>
    </xf>
    <xf numFmtId="0" fontId="18" fillId="0" borderId="57" xfId="0" applyFont="1" applyBorder="1" applyAlignment="1">
      <alignment horizontal="left" vertical="center" wrapText="1" indent="1"/>
    </xf>
    <xf numFmtId="0" fontId="18" fillId="0" borderId="61" xfId="0" applyFont="1" applyBorder="1" applyAlignment="1">
      <alignment horizontal="center" vertical="center" wrapText="1"/>
    </xf>
    <xf numFmtId="0" fontId="18" fillId="0" borderId="6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5" xfId="0" applyFont="1" applyBorder="1" applyAlignment="1">
      <alignment horizontal="center" vertical="center" wrapText="1"/>
    </xf>
    <xf numFmtId="0" fontId="18" fillId="3" borderId="87" xfId="0" applyFont="1" applyFill="1" applyBorder="1" applyAlignment="1">
      <alignment horizontal="left" vertical="center" wrapText="1" indent="1"/>
    </xf>
    <xf numFmtId="0" fontId="18" fillId="3" borderId="41" xfId="0" applyFont="1" applyFill="1" applyBorder="1" applyAlignment="1">
      <alignment horizontal="left" vertical="center" wrapText="1" indent="1"/>
    </xf>
    <xf numFmtId="0" fontId="18" fillId="3" borderId="71" xfId="0" applyFont="1" applyFill="1" applyBorder="1" applyAlignment="1">
      <alignment horizontal="left" vertical="center" wrapText="1" indent="1"/>
    </xf>
    <xf numFmtId="0" fontId="18" fillId="0" borderId="36" xfId="0" applyFont="1" applyBorder="1" applyAlignment="1">
      <alignment horizontal="left" vertical="center" wrapText="1" indent="1"/>
    </xf>
    <xf numFmtId="0" fontId="18" fillId="0" borderId="73" xfId="0" applyFont="1" applyBorder="1" applyAlignment="1">
      <alignment horizontal="left" vertical="center" wrapText="1" indent="1"/>
    </xf>
    <xf numFmtId="0" fontId="18" fillId="3" borderId="66" xfId="0" applyFont="1" applyFill="1" applyBorder="1" applyAlignment="1">
      <alignment horizontal="right" vertical="center" wrapText="1" indent="1"/>
    </xf>
    <xf numFmtId="0" fontId="18" fillId="3" borderId="37" xfId="0" applyFont="1" applyFill="1" applyBorder="1" applyAlignment="1">
      <alignment horizontal="right" vertical="center" wrapText="1" indent="1"/>
    </xf>
    <xf numFmtId="0" fontId="18" fillId="3" borderId="73" xfId="0" applyFont="1" applyFill="1" applyBorder="1" applyAlignment="1">
      <alignment horizontal="right" vertical="center" wrapText="1" indent="1"/>
    </xf>
    <xf numFmtId="0" fontId="18" fillId="3" borderId="72" xfId="0" applyFont="1" applyFill="1" applyBorder="1" applyAlignment="1">
      <alignment horizontal="right" vertical="center" wrapText="1" indent="1"/>
    </xf>
    <xf numFmtId="0" fontId="18" fillId="3" borderId="10" xfId="0" applyFont="1" applyFill="1" applyBorder="1" applyAlignment="1">
      <alignment horizontal="right" vertical="center" wrapText="1" indent="1"/>
    </xf>
    <xf numFmtId="0" fontId="18" fillId="3" borderId="25" xfId="0" applyFont="1" applyFill="1" applyBorder="1" applyAlignment="1">
      <alignment horizontal="right" vertical="center" wrapText="1" indent="1"/>
    </xf>
    <xf numFmtId="4" fontId="18" fillId="3" borderId="72" xfId="0" applyNumberFormat="1" applyFont="1" applyFill="1" applyBorder="1" applyAlignment="1">
      <alignment horizontal="left" vertical="center" wrapText="1" indent="1"/>
    </xf>
    <xf numFmtId="0" fontId="18" fillId="3" borderId="10" xfId="0" applyFont="1" applyFill="1" applyBorder="1" applyAlignment="1">
      <alignment horizontal="left" vertical="center" wrapText="1" indent="1"/>
    </xf>
    <xf numFmtId="0" fontId="18" fillId="3" borderId="25" xfId="0" applyFont="1" applyFill="1" applyBorder="1" applyAlignment="1">
      <alignment horizontal="left" vertical="center" wrapText="1" indent="1"/>
    </xf>
    <xf numFmtId="0" fontId="18" fillId="3" borderId="72" xfId="0" applyFont="1" applyFill="1" applyBorder="1" applyAlignment="1">
      <alignment horizontal="left" vertical="center" wrapText="1" indent="1"/>
    </xf>
    <xf numFmtId="4" fontId="18" fillId="3" borderId="84" xfId="0" applyNumberFormat="1" applyFont="1" applyFill="1" applyBorder="1" applyAlignment="1">
      <alignment horizontal="left" vertical="center" wrapText="1" indent="1"/>
    </xf>
    <xf numFmtId="0" fontId="4" fillId="0" borderId="70"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8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25"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7" fillId="9" borderId="7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7" xfId="0" applyFont="1" applyFill="1" applyBorder="1" applyAlignment="1">
      <alignment horizontal="center" vertical="center" wrapText="1"/>
    </xf>
    <xf numFmtId="0" fontId="7" fillId="9" borderId="59"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9" borderId="27" xfId="0" applyFont="1" applyFill="1" applyBorder="1" applyAlignment="1">
      <alignment horizontal="center" vertical="center" wrapText="1"/>
    </xf>
    <xf numFmtId="0" fontId="7" fillId="9" borderId="72"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9" borderId="11" xfId="0" applyFont="1" applyFill="1" applyBorder="1" applyAlignment="1">
      <alignment horizontal="center" vertical="center" wrapText="1"/>
    </xf>
    <xf numFmtId="14" fontId="18" fillId="3" borderId="66" xfId="0" applyNumberFormat="1" applyFont="1" applyFill="1" applyBorder="1" applyAlignment="1">
      <alignment horizontal="left" vertical="center" wrapText="1" indent="1"/>
    </xf>
    <xf numFmtId="0" fontId="18" fillId="0" borderId="66" xfId="0" applyFont="1" applyBorder="1" applyAlignment="1">
      <alignment horizontal="left" vertical="center" wrapText="1" indent="1"/>
    </xf>
    <xf numFmtId="0" fontId="18" fillId="0" borderId="73" xfId="0" applyFont="1" applyBorder="1" applyAlignment="1">
      <alignment horizontal="center" vertical="center" wrapText="1"/>
    </xf>
    <xf numFmtId="0" fontId="18" fillId="0" borderId="39" xfId="0" applyFont="1" applyBorder="1" applyAlignment="1">
      <alignment horizontal="left" vertical="center" wrapText="1" indent="1"/>
    </xf>
    <xf numFmtId="0" fontId="18" fillId="3" borderId="73" xfId="0" applyFont="1" applyFill="1" applyBorder="1" applyAlignment="1">
      <alignment horizontal="center" vertical="center" wrapText="1"/>
    </xf>
    <xf numFmtId="9" fontId="4" fillId="3" borderId="38" xfId="1" applyFont="1" applyFill="1" applyBorder="1" applyAlignment="1">
      <alignment horizontal="center" vertical="center" wrapText="1"/>
    </xf>
    <xf numFmtId="9" fontId="4" fillId="3" borderId="37" xfId="1" applyFont="1" applyFill="1" applyBorder="1" applyAlignment="1">
      <alignment horizontal="center" vertical="center" wrapText="1"/>
    </xf>
    <xf numFmtId="9" fontId="4" fillId="3" borderId="39" xfId="1" applyFont="1" applyFill="1" applyBorder="1" applyAlignment="1">
      <alignment horizontal="center" vertical="center" wrapText="1"/>
    </xf>
    <xf numFmtId="0" fontId="18" fillId="3" borderId="65" xfId="0" applyFont="1" applyFill="1" applyBorder="1" applyAlignment="1">
      <alignment horizontal="left" vertical="center" wrapText="1" indent="1"/>
    </xf>
    <xf numFmtId="0" fontId="7" fillId="9" borderId="40" xfId="0" applyFont="1" applyFill="1" applyBorder="1" applyAlignment="1">
      <alignment horizontal="center" vertical="center" wrapText="1"/>
    </xf>
    <xf numFmtId="0" fontId="7" fillId="9" borderId="42"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0" xfId="0" applyFont="1" applyFill="1" applyAlignment="1">
      <alignment horizontal="center" vertical="center" wrapText="1"/>
    </xf>
    <xf numFmtId="0" fontId="7" fillId="9" borderId="5" xfId="0" applyFont="1" applyFill="1" applyBorder="1" applyAlignment="1">
      <alignment horizontal="center" vertical="center" wrapText="1"/>
    </xf>
    <xf numFmtId="0" fontId="7" fillId="9" borderId="9"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35" fillId="3" borderId="38" xfId="0" applyFont="1" applyFill="1" applyBorder="1" applyAlignment="1">
      <alignment horizontal="center" vertical="center" wrapText="1"/>
    </xf>
    <xf numFmtId="0" fontId="35" fillId="3" borderId="16" xfId="0" applyFont="1" applyFill="1" applyBorder="1" applyAlignment="1">
      <alignment horizontal="center" vertical="center" wrapText="1"/>
    </xf>
    <xf numFmtId="0" fontId="35" fillId="3" borderId="39" xfId="0" applyFont="1" applyFill="1" applyBorder="1" applyAlignment="1">
      <alignment horizontal="center" vertical="center" wrapText="1"/>
    </xf>
    <xf numFmtId="0" fontId="7" fillId="9" borderId="41" xfId="0" applyFont="1" applyFill="1" applyBorder="1" applyAlignment="1">
      <alignment horizontal="left" vertical="center" wrapText="1" indent="1"/>
    </xf>
    <xf numFmtId="0" fontId="7" fillId="9" borderId="42" xfId="0" applyFont="1" applyFill="1" applyBorder="1" applyAlignment="1">
      <alignment horizontal="left" vertical="center" wrapText="1" indent="1"/>
    </xf>
    <xf numFmtId="0" fontId="7" fillId="9" borderId="0" xfId="0" applyFont="1" applyFill="1" applyAlignment="1">
      <alignment horizontal="left" vertical="center" wrapText="1" indent="1"/>
    </xf>
    <xf numFmtId="0" fontId="7" fillId="9" borderId="5" xfId="0" applyFont="1" applyFill="1" applyBorder="1" applyAlignment="1">
      <alignment horizontal="left" vertical="center" wrapText="1" indent="1"/>
    </xf>
    <xf numFmtId="0" fontId="7" fillId="9" borderId="0" xfId="0" applyFont="1" applyFill="1" applyBorder="1" applyAlignment="1">
      <alignment horizontal="left" vertical="center" wrapText="1" indent="1"/>
    </xf>
    <xf numFmtId="0" fontId="18" fillId="0" borderId="67" xfId="0" applyFont="1" applyBorder="1" applyAlignment="1">
      <alignment horizontal="left" vertical="center" wrapText="1" indent="1"/>
    </xf>
    <xf numFmtId="10" fontId="4" fillId="3" borderId="69" xfId="1" applyNumberFormat="1" applyFont="1" applyFill="1" applyBorder="1" applyAlignment="1">
      <alignment horizontal="center" vertical="center" wrapText="1"/>
    </xf>
    <xf numFmtId="10" fontId="4" fillId="3" borderId="50" xfId="1" applyNumberFormat="1" applyFont="1" applyFill="1" applyBorder="1" applyAlignment="1">
      <alignment horizontal="center" vertical="center" wrapText="1"/>
    </xf>
    <xf numFmtId="10" fontId="4" fillId="3" borderId="51" xfId="1" applyNumberFormat="1" applyFont="1" applyFill="1" applyBorder="1" applyAlignment="1">
      <alignment horizontal="center" vertical="center" wrapText="1"/>
    </xf>
    <xf numFmtId="4" fontId="18" fillId="3" borderId="87" xfId="0" applyNumberFormat="1" applyFont="1" applyFill="1" applyBorder="1" applyAlignment="1">
      <alignment horizontal="left" vertical="center" wrapText="1" indent="1"/>
    </xf>
    <xf numFmtId="0" fontId="18" fillId="3" borderId="42" xfId="0" applyFont="1" applyFill="1" applyBorder="1" applyAlignment="1">
      <alignment horizontal="left" vertical="center" wrapText="1" indent="1"/>
    </xf>
    <xf numFmtId="0" fontId="18" fillId="0" borderId="55" xfId="0" applyFont="1" applyBorder="1" applyAlignment="1">
      <alignment horizontal="left" vertical="center" wrapText="1" indent="1"/>
    </xf>
    <xf numFmtId="0" fontId="18" fillId="0" borderId="54" xfId="0" applyFont="1" applyBorder="1" applyAlignment="1">
      <alignment horizontal="left" vertical="center" wrapText="1" indent="1"/>
    </xf>
    <xf numFmtId="0" fontId="18" fillId="0" borderId="55"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3" xfId="0" applyFont="1" applyBorder="1" applyAlignment="1">
      <alignment horizontal="center" vertical="center" wrapText="1"/>
    </xf>
    <xf numFmtId="0" fontId="18" fillId="0" borderId="56" xfId="0" applyFont="1" applyBorder="1" applyAlignment="1">
      <alignment horizontal="center" vertical="center" wrapText="1"/>
    </xf>
    <xf numFmtId="9" fontId="18" fillId="3" borderId="64" xfId="0" applyNumberFormat="1" applyFont="1" applyFill="1" applyBorder="1" applyAlignment="1">
      <alignment horizontal="left" vertical="center" wrapText="1" indent="1"/>
    </xf>
    <xf numFmtId="0" fontId="18" fillId="0" borderId="65" xfId="0" applyFont="1" applyBorder="1" applyAlignment="1">
      <alignment horizontal="left" vertical="center" wrapText="1" indent="1"/>
    </xf>
    <xf numFmtId="0" fontId="7" fillId="9" borderId="46" xfId="0" applyFont="1" applyFill="1" applyBorder="1" applyAlignment="1">
      <alignment horizontal="center" vertical="center" wrapText="1"/>
    </xf>
    <xf numFmtId="0" fontId="7" fillId="9" borderId="47" xfId="0" applyFont="1" applyFill="1" applyBorder="1" applyAlignment="1">
      <alignment horizontal="center" vertical="center" wrapText="1"/>
    </xf>
    <xf numFmtId="0" fontId="7" fillId="9" borderId="48" xfId="0" applyFont="1" applyFill="1" applyBorder="1" applyAlignment="1">
      <alignment horizontal="center" vertical="center" wrapText="1"/>
    </xf>
    <xf numFmtId="0" fontId="18" fillId="3" borderId="60" xfId="0" applyFont="1" applyFill="1" applyBorder="1" applyAlignment="1">
      <alignment horizontal="left" vertical="center" wrapText="1" indent="1"/>
    </xf>
    <xf numFmtId="0" fontId="18" fillId="3" borderId="20" xfId="0" applyFont="1" applyFill="1" applyBorder="1" applyAlignment="1">
      <alignment horizontal="left" vertical="center" wrapText="1" indent="1"/>
    </xf>
    <xf numFmtId="0" fontId="18" fillId="3" borderId="21" xfId="0" applyFont="1" applyFill="1" applyBorder="1" applyAlignment="1">
      <alignment horizontal="left" vertical="center" wrapText="1" indent="1"/>
    </xf>
    <xf numFmtId="0" fontId="18" fillId="3" borderId="51" xfId="0" applyFont="1" applyFill="1" applyBorder="1" applyAlignment="1">
      <alignment horizontal="left" vertical="center" wrapText="1" indent="1"/>
    </xf>
    <xf numFmtId="9" fontId="18" fillId="3" borderId="38" xfId="0" applyNumberFormat="1" applyFont="1" applyFill="1" applyBorder="1" applyAlignment="1">
      <alignment horizontal="left" vertical="center" wrapText="1" indent="1"/>
    </xf>
    <xf numFmtId="0" fontId="18" fillId="0" borderId="52" xfId="0" applyFont="1" applyBorder="1" applyAlignment="1">
      <alignment horizontal="left" vertical="center" wrapText="1" indent="1"/>
    </xf>
    <xf numFmtId="0" fontId="18" fillId="3" borderId="55" xfId="0" applyFont="1" applyFill="1" applyBorder="1" applyAlignment="1">
      <alignment horizontal="center" vertical="center" wrapText="1"/>
    </xf>
    <xf numFmtId="0" fontId="18" fillId="3" borderId="53" xfId="0" applyFont="1" applyFill="1" applyBorder="1" applyAlignment="1">
      <alignment horizontal="center" vertical="center" wrapText="1"/>
    </xf>
    <xf numFmtId="0" fontId="18" fillId="3" borderId="56"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53" xfId="0" applyFont="1" applyFill="1" applyBorder="1" applyAlignment="1">
      <alignment horizontal="center" vertical="center" wrapText="1"/>
    </xf>
    <xf numFmtId="0" fontId="7" fillId="9" borderId="56" xfId="0" applyFont="1" applyFill="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18" fillId="0" borderId="19" xfId="0" applyFont="1" applyBorder="1" applyAlignment="1">
      <alignment horizontal="left" vertical="center" wrapText="1" indent="1"/>
    </xf>
    <xf numFmtId="0" fontId="18" fillId="0" borderId="22" xfId="0" applyFont="1" applyBorder="1" applyAlignment="1">
      <alignment horizontal="left" vertical="center" wrapText="1" indent="1"/>
    </xf>
    <xf numFmtId="0" fontId="18" fillId="3" borderId="58"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18" fillId="3" borderId="59"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5" xfId="0" applyFont="1" applyFill="1" applyBorder="1" applyAlignment="1">
      <alignment horizontal="center" vertical="center" wrapText="1"/>
    </xf>
    <xf numFmtId="0" fontId="18" fillId="3" borderId="60"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7" fillId="9" borderId="19" xfId="0" applyFont="1" applyFill="1" applyBorder="1" applyAlignment="1">
      <alignment horizontal="center" vertical="center" wrapText="1"/>
    </xf>
    <xf numFmtId="0" fontId="7" fillId="9" borderId="20" xfId="0" applyFont="1" applyFill="1" applyBorder="1" applyAlignment="1">
      <alignment horizontal="center" vertical="center" wrapText="1"/>
    </xf>
    <xf numFmtId="0" fontId="7" fillId="9" borderId="21" xfId="0" applyFont="1" applyFill="1" applyBorder="1" applyAlignment="1">
      <alignment horizontal="center" vertical="center" wrapText="1"/>
    </xf>
    <xf numFmtId="0" fontId="18" fillId="0" borderId="56" xfId="0" applyFont="1" applyBorder="1" applyAlignment="1">
      <alignment horizontal="left" vertical="center" wrapText="1" indent="1"/>
    </xf>
    <xf numFmtId="0" fontId="18" fillId="0" borderId="52" xfId="0" applyFont="1" applyBorder="1" applyAlignment="1">
      <alignment horizontal="center" vertical="center" wrapText="1"/>
    </xf>
    <xf numFmtId="0" fontId="18" fillId="0" borderId="4" xfId="0" applyFont="1" applyBorder="1" applyAlignment="1">
      <alignment vertical="center" wrapText="1" indent="1"/>
    </xf>
    <xf numFmtId="0" fontId="18" fillId="0" borderId="0" xfId="0" applyFont="1" applyBorder="1" applyAlignment="1">
      <alignment vertical="center" wrapText="1" indent="1"/>
    </xf>
    <xf numFmtId="0" fontId="18" fillId="0" borderId="5" xfId="0" applyFont="1" applyBorder="1" applyAlignment="1">
      <alignment vertical="center" wrapText="1" indent="1"/>
    </xf>
    <xf numFmtId="0" fontId="21" fillId="0" borderId="9" xfId="0" applyFont="1" applyBorder="1" applyAlignment="1">
      <alignment vertical="center" wrapText="1" indent="1"/>
    </xf>
    <xf numFmtId="0" fontId="21" fillId="0" borderId="10" xfId="0" applyFont="1" applyBorder="1" applyAlignment="1">
      <alignment vertical="center" wrapText="1" indent="1"/>
    </xf>
    <xf numFmtId="0" fontId="21" fillId="0" borderId="12" xfId="0" applyFont="1" applyBorder="1" applyAlignment="1">
      <alignment vertical="center" wrapText="1" indent="1"/>
    </xf>
    <xf numFmtId="0" fontId="10" fillId="0" borderId="36" xfId="0" applyFont="1" applyBorder="1" applyAlignment="1">
      <alignment horizontal="left" vertical="center" wrapText="1" indent="1"/>
    </xf>
    <xf numFmtId="0" fontId="10" fillId="0" borderId="37" xfId="0" applyFont="1" applyBorder="1" applyAlignment="1">
      <alignment horizontal="left" vertical="center" wrapText="1" indent="1"/>
    </xf>
    <xf numFmtId="0" fontId="10" fillId="0" borderId="39" xfId="0" applyFont="1" applyBorder="1" applyAlignment="1">
      <alignment horizontal="left" vertical="center" wrapText="1" indent="1"/>
    </xf>
    <xf numFmtId="0" fontId="4" fillId="2" borderId="49" xfId="0" applyFont="1" applyFill="1" applyBorder="1" applyAlignment="1">
      <alignment horizontal="left" vertical="center" wrapText="1" indent="1"/>
    </xf>
    <xf numFmtId="0" fontId="4" fillId="2" borderId="50" xfId="0" applyFont="1" applyFill="1" applyBorder="1" applyAlignment="1">
      <alignment horizontal="left" vertical="center" wrapText="1" indent="1"/>
    </xf>
    <xf numFmtId="0" fontId="4" fillId="2" borderId="51" xfId="0" applyFont="1" applyFill="1" applyBorder="1" applyAlignment="1">
      <alignment horizontal="left" vertical="center" wrapText="1" indent="1"/>
    </xf>
    <xf numFmtId="0" fontId="18" fillId="0" borderId="5" xfId="0" applyFont="1" applyBorder="1" applyAlignment="1">
      <alignment horizontal="left" vertical="center" wrapText="1" indent="1"/>
    </xf>
    <xf numFmtId="0" fontId="2" fillId="0" borderId="0" xfId="0" applyFont="1" applyAlignment="1">
      <alignment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4" fillId="0" borderId="46" xfId="0" applyFont="1" applyBorder="1" applyAlignment="1">
      <alignment vertical="center" wrapText="1" indent="1"/>
    </xf>
    <xf numFmtId="0" fontId="4" fillId="0" borderId="47" xfId="0" applyFont="1" applyBorder="1" applyAlignment="1">
      <alignment vertical="center" wrapText="1" indent="1"/>
    </xf>
    <xf numFmtId="0" fontId="4" fillId="0" borderId="48" xfId="0" applyFont="1" applyBorder="1" applyAlignment="1">
      <alignment vertical="center" wrapText="1" indent="1"/>
    </xf>
    <xf numFmtId="0" fontId="4" fillId="9" borderId="104" xfId="0" applyFont="1" applyFill="1" applyBorder="1" applyAlignment="1">
      <alignment horizontal="center" vertical="center" wrapText="1"/>
    </xf>
    <xf numFmtId="0" fontId="4" fillId="9" borderId="105" xfId="0" applyFont="1" applyFill="1" applyBorder="1" applyAlignment="1">
      <alignment horizontal="center" vertical="center" wrapText="1"/>
    </xf>
    <xf numFmtId="0" fontId="4" fillId="10" borderId="104" xfId="0" applyFont="1" applyFill="1" applyBorder="1" applyAlignment="1">
      <alignment horizontal="center" vertical="center" wrapText="1"/>
    </xf>
    <xf numFmtId="14" fontId="4" fillId="10" borderId="88" xfId="0" applyNumberFormat="1" applyFont="1" applyFill="1" applyBorder="1" applyAlignment="1">
      <alignment horizontal="center" vertical="center" wrapText="1"/>
    </xf>
    <xf numFmtId="0" fontId="4" fillId="10" borderId="88" xfId="0" applyFont="1" applyFill="1" applyBorder="1" applyAlignment="1">
      <alignment horizontal="center" vertical="center" wrapText="1"/>
    </xf>
    <xf numFmtId="0" fontId="8" fillId="0" borderId="36" xfId="0" applyFont="1" applyBorder="1" applyAlignment="1">
      <alignment horizontal="left" vertical="center" wrapText="1" indent="1"/>
    </xf>
    <xf numFmtId="0" fontId="8" fillId="0" borderId="37" xfId="0" applyFont="1" applyBorder="1" applyAlignment="1">
      <alignment horizontal="left" vertical="center" wrapText="1" indent="1"/>
    </xf>
    <xf numFmtId="0" fontId="8" fillId="0" borderId="39" xfId="0" applyFont="1" applyBorder="1" applyAlignment="1">
      <alignment horizontal="left" vertical="center" wrapText="1" indent="1"/>
    </xf>
    <xf numFmtId="0" fontId="18" fillId="0" borderId="36" xfId="0" applyFont="1" applyBorder="1" applyAlignment="1">
      <alignment horizontal="left" vertical="center" wrapText="1" indent="2"/>
    </xf>
    <xf numFmtId="0" fontId="18" fillId="0" borderId="16" xfId="0" applyFont="1" applyBorder="1" applyAlignment="1">
      <alignment horizontal="left" vertical="center" wrapText="1" indent="2"/>
    </xf>
    <xf numFmtId="14" fontId="18" fillId="3" borderId="38" xfId="0" applyNumberFormat="1" applyFont="1" applyFill="1" applyBorder="1" applyAlignment="1">
      <alignment horizontal="left" vertical="center" wrapText="1" indent="2"/>
    </xf>
    <xf numFmtId="0" fontId="18" fillId="3" borderId="37" xfId="0" applyFont="1" applyFill="1" applyBorder="1" applyAlignment="1">
      <alignment horizontal="left" vertical="center" wrapText="1" indent="2"/>
    </xf>
    <xf numFmtId="0" fontId="18" fillId="3" borderId="39" xfId="0" applyFont="1" applyFill="1" applyBorder="1" applyAlignment="1">
      <alignment horizontal="left" vertical="center" wrapText="1" indent="2"/>
    </xf>
    <xf numFmtId="0" fontId="4" fillId="3" borderId="38"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4" fillId="3" borderId="38" xfId="0" applyFont="1" applyFill="1" applyBorder="1" applyAlignment="1">
      <alignment horizontal="left" vertical="center" wrapText="1"/>
    </xf>
    <xf numFmtId="0" fontId="4" fillId="3" borderId="37"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9" borderId="38"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16" xfId="0" applyFont="1" applyFill="1" applyBorder="1" applyAlignment="1">
      <alignment horizontal="center" vertical="center" wrapText="1"/>
    </xf>
    <xf numFmtId="0" fontId="4" fillId="3" borderId="34"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5" fillId="2" borderId="28" xfId="0" applyFont="1" applyFill="1" applyBorder="1" applyAlignment="1">
      <alignment horizontal="left" vertical="center" wrapText="1" indent="1"/>
    </xf>
    <xf numFmtId="0" fontId="5" fillId="2" borderId="29" xfId="0" applyFont="1" applyFill="1" applyBorder="1" applyAlignment="1">
      <alignment horizontal="left" vertical="center" wrapText="1" indent="1"/>
    </xf>
    <xf numFmtId="0" fontId="5" fillId="2" borderId="30" xfId="0" applyFont="1" applyFill="1" applyBorder="1" applyAlignment="1">
      <alignment horizontal="left" vertical="center" wrapText="1" indent="1"/>
    </xf>
    <xf numFmtId="0" fontId="5" fillId="2" borderId="2" xfId="0" applyFont="1" applyFill="1" applyBorder="1" applyAlignment="1">
      <alignment horizontal="left" vertical="center" wrapText="1" inden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0" borderId="31" xfId="0" applyFont="1" applyBorder="1" applyAlignment="1">
      <alignment horizontal="left" vertical="center" wrapText="1" indent="1"/>
    </xf>
    <xf numFmtId="0" fontId="18" fillId="0" borderId="32" xfId="0" applyFont="1" applyBorder="1" applyAlignment="1">
      <alignment horizontal="left" vertical="center" wrapText="1" indent="1"/>
    </xf>
    <xf numFmtId="0" fontId="18" fillId="0" borderId="33" xfId="0" applyFont="1" applyBorder="1" applyAlignment="1">
      <alignment horizontal="left" vertical="center" wrapText="1" inden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15" fillId="4" borderId="110" xfId="2" applyFont="1" applyFill="1" applyBorder="1" applyAlignment="1">
      <alignment horizontal="center" vertical="center" wrapText="1"/>
    </xf>
    <xf numFmtId="0" fontId="11" fillId="0" borderId="0" xfId="2"/>
    <xf numFmtId="4" fontId="27" fillId="13" borderId="104" xfId="0" applyNumberFormat="1" applyFont="1" applyFill="1" applyBorder="1" applyAlignment="1">
      <alignment horizontal="center" vertical="center"/>
    </xf>
    <xf numFmtId="4" fontId="27" fillId="13" borderId="88" xfId="0" applyNumberFormat="1" applyFont="1" applyFill="1" applyBorder="1" applyAlignment="1">
      <alignment horizontal="center" vertical="center"/>
    </xf>
    <xf numFmtId="4" fontId="27" fillId="13" borderId="95" xfId="0" applyNumberFormat="1" applyFont="1" applyFill="1" applyBorder="1" applyAlignment="1">
      <alignment horizontal="center" vertical="center"/>
    </xf>
    <xf numFmtId="4" fontId="27" fillId="13" borderId="14" xfId="0" applyNumberFormat="1" applyFont="1" applyFill="1" applyBorder="1" applyAlignment="1">
      <alignment horizontal="center" vertical="center"/>
    </xf>
    <xf numFmtId="4" fontId="27" fillId="13" borderId="115" xfId="0" applyNumberFormat="1" applyFont="1" applyFill="1" applyBorder="1" applyAlignment="1">
      <alignment horizontal="center" vertical="center"/>
    </xf>
    <xf numFmtId="4" fontId="27" fillId="13" borderId="15" xfId="0" applyNumberFormat="1" applyFont="1" applyFill="1" applyBorder="1" applyAlignment="1">
      <alignment horizontal="center" vertical="center"/>
    </xf>
    <xf numFmtId="4" fontId="27" fillId="12" borderId="14" xfId="0" applyNumberFormat="1" applyFont="1" applyFill="1" applyBorder="1" applyAlignment="1">
      <alignment horizontal="center" vertical="center"/>
    </xf>
    <xf numFmtId="4" fontId="27" fillId="12" borderId="115" xfId="0" applyNumberFormat="1" applyFont="1" applyFill="1" applyBorder="1" applyAlignment="1">
      <alignment horizontal="center" vertical="center"/>
    </xf>
    <xf numFmtId="4" fontId="27" fillId="12" borderId="15" xfId="0" applyNumberFormat="1" applyFont="1" applyFill="1" applyBorder="1" applyAlignment="1">
      <alignment horizontal="center" vertical="center"/>
    </xf>
    <xf numFmtId="4" fontId="27" fillId="13" borderId="116" xfId="0" applyNumberFormat="1" applyFont="1" applyFill="1" applyBorder="1" applyAlignment="1">
      <alignment horizontal="center" vertical="center"/>
    </xf>
    <xf numFmtId="4" fontId="27" fillId="13" borderId="119" xfId="0" applyNumberFormat="1" applyFont="1" applyFill="1" applyBorder="1" applyAlignment="1">
      <alignment horizontal="center" vertical="center"/>
    </xf>
    <xf numFmtId="4" fontId="26" fillId="12" borderId="14" xfId="0" applyNumberFormat="1" applyFont="1" applyFill="1" applyBorder="1" applyAlignment="1">
      <alignment horizontal="center" vertical="center"/>
    </xf>
    <xf numFmtId="4" fontId="26" fillId="12" borderId="115" xfId="0" applyNumberFormat="1" applyFont="1" applyFill="1" applyBorder="1" applyAlignment="1">
      <alignment horizontal="center" vertical="center"/>
    </xf>
    <xf numFmtId="4" fontId="26" fillId="12" borderId="86" xfId="0" applyNumberFormat="1" applyFont="1" applyFill="1" applyBorder="1" applyAlignment="1">
      <alignment horizontal="center" vertical="center"/>
    </xf>
    <xf numFmtId="4" fontId="26" fillId="12" borderId="15" xfId="0" applyNumberFormat="1" applyFont="1" applyFill="1" applyBorder="1" applyAlignment="1">
      <alignment horizontal="center" vertical="center"/>
    </xf>
    <xf numFmtId="4" fontId="27" fillId="13" borderId="114" xfId="0" applyNumberFormat="1" applyFont="1" applyFill="1" applyBorder="1" applyAlignment="1">
      <alignment horizontal="center" vertical="center"/>
    </xf>
    <xf numFmtId="4" fontId="27" fillId="13" borderId="117" xfId="0" applyNumberFormat="1" applyFont="1" applyFill="1" applyBorder="1" applyAlignment="1">
      <alignment horizontal="center" vertical="center"/>
    </xf>
    <xf numFmtId="4" fontId="27" fillId="13" borderId="120" xfId="0" applyNumberFormat="1" applyFont="1" applyFill="1" applyBorder="1" applyAlignment="1">
      <alignment horizontal="center" vertical="center"/>
    </xf>
    <xf numFmtId="4" fontId="27" fillId="12" borderId="101" xfId="0" applyNumberFormat="1" applyFont="1" applyFill="1" applyBorder="1" applyAlignment="1">
      <alignment horizontal="center" vertical="center"/>
    </xf>
    <xf numFmtId="4" fontId="27" fillId="12" borderId="100" xfId="0" applyNumberFormat="1" applyFont="1" applyFill="1" applyBorder="1" applyAlignment="1">
      <alignment horizontal="center" vertical="center"/>
    </xf>
    <xf numFmtId="4" fontId="27" fillId="12" borderId="102" xfId="0" applyNumberFormat="1" applyFont="1" applyFill="1" applyBorder="1" applyAlignment="1">
      <alignment horizontal="center" vertical="center"/>
    </xf>
    <xf numFmtId="4" fontId="27" fillId="13" borderId="118" xfId="0" applyNumberFormat="1" applyFont="1" applyFill="1" applyBorder="1" applyAlignment="1">
      <alignment horizontal="center" vertical="center"/>
    </xf>
    <xf numFmtId="4" fontId="27" fillId="13" borderId="113" xfId="0" applyNumberFormat="1" applyFont="1" applyFill="1" applyBorder="1" applyAlignment="1">
      <alignment horizontal="center" vertical="center"/>
    </xf>
    <xf numFmtId="4" fontId="29" fillId="13" borderId="125" xfId="0" applyNumberFormat="1" applyFont="1" applyFill="1" applyBorder="1" applyAlignment="1">
      <alignment horizontal="center" vertical="center"/>
    </xf>
    <xf numFmtId="4" fontId="29" fillId="13" borderId="126" xfId="0" applyNumberFormat="1" applyFont="1" applyFill="1" applyBorder="1" applyAlignment="1">
      <alignment horizontal="center" vertical="center"/>
    </xf>
    <xf numFmtId="0" fontId="18" fillId="10" borderId="61" xfId="0" applyFont="1" applyFill="1" applyBorder="1" applyAlignment="1">
      <alignment horizontal="left" vertical="center" wrapText="1" indent="1"/>
    </xf>
    <xf numFmtId="0" fontId="18" fillId="10" borderId="62" xfId="0" applyFont="1" applyFill="1" applyBorder="1" applyAlignment="1">
      <alignment horizontal="left" vertical="center" wrapText="1" indent="1"/>
    </xf>
    <xf numFmtId="0" fontId="18" fillId="10" borderId="63" xfId="0" applyFont="1" applyFill="1" applyBorder="1" applyAlignment="1">
      <alignment horizontal="left" vertical="center" wrapText="1" indent="1"/>
    </xf>
    <xf numFmtId="0" fontId="18" fillId="10" borderId="64" xfId="0" applyFont="1" applyFill="1" applyBorder="1" applyAlignment="1">
      <alignment horizontal="left" vertical="center" wrapText="1" indent="1"/>
    </xf>
    <xf numFmtId="0" fontId="18" fillId="10" borderId="65" xfId="0" applyFont="1" applyFill="1" applyBorder="1" applyAlignment="1">
      <alignment horizontal="left" vertical="center" wrapText="1" indent="1"/>
    </xf>
    <xf numFmtId="0" fontId="18" fillId="10" borderId="66" xfId="0" applyFont="1" applyFill="1" applyBorder="1" applyAlignment="1">
      <alignment horizontal="left" vertical="center" wrapText="1" indent="1"/>
    </xf>
    <xf numFmtId="0" fontId="18" fillId="10" borderId="37" xfId="0" applyFont="1" applyFill="1" applyBorder="1" applyAlignment="1">
      <alignment horizontal="left" vertical="center" wrapText="1" indent="1"/>
    </xf>
    <xf numFmtId="0" fontId="18" fillId="10" borderId="16" xfId="0" applyFont="1" applyFill="1" applyBorder="1" applyAlignment="1">
      <alignment horizontal="left" vertical="center" wrapText="1" indent="1"/>
    </xf>
    <xf numFmtId="0" fontId="18" fillId="10" borderId="38" xfId="0" applyFont="1" applyFill="1" applyBorder="1" applyAlignment="1">
      <alignment horizontal="left" vertical="center" wrapText="1" indent="1"/>
    </xf>
    <xf numFmtId="0" fontId="18" fillId="10" borderId="39" xfId="0" applyFont="1" applyFill="1" applyBorder="1" applyAlignment="1">
      <alignment horizontal="left" vertical="center" wrapText="1" indent="1"/>
    </xf>
  </cellXfs>
  <cellStyles count="3">
    <cellStyle name="Normal" xfId="0" builtinId="0"/>
    <cellStyle name="Normal 2" xfId="2"/>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067111\AppData\Local\Microsoft\Windows\Temporary%20Internet%20Files\Content.Outlook\GG20YVD1\CADPREV_DEZEMBRO_15%20-%20Fundos%20CAIX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PREV"/>
      <sheetName val="Base de Dados"/>
      <sheetName val="Base de Dados (2)"/>
      <sheetName val="Plan1"/>
    </sheetNames>
    <sheetDataSet>
      <sheetData sheetId="0" refreshError="1"/>
      <sheetData sheetId="1">
        <row r="2">
          <cell r="B2" t="str">
            <v>CAIXA ALIANÇA TÍTULOS PÚBLICOS FI RENDA FIXA</v>
          </cell>
          <cell r="C2">
            <v>387646890.77999997</v>
          </cell>
          <cell r="D2">
            <v>2.9499819999999999</v>
          </cell>
          <cell r="E2" t="str">
            <v>05.164.358/0001-73</v>
          </cell>
        </row>
        <row r="3">
          <cell r="B3" t="str">
            <v>CAIXA BRASIL 2016 I TÍTULOS PÚBLICOS FI RENDA FIXA</v>
          </cell>
          <cell r="C3">
            <v>1457875650.0799999</v>
          </cell>
          <cell r="D3">
            <v>1.0796840000000001</v>
          </cell>
          <cell r="E3" t="str">
            <v>20.139.299/0001-77</v>
          </cell>
        </row>
        <row r="4">
          <cell r="B4" t="str">
            <v>CAIXA BRASIL 2016 II TÍTULOS PÚBLICOS FI RENDA FIXA</v>
          </cell>
          <cell r="C4">
            <v>810958856.25</v>
          </cell>
          <cell r="D4">
            <v>1.0705530000000001</v>
          </cell>
          <cell r="E4" t="str">
            <v>21.918.988/0001-42</v>
          </cell>
        </row>
        <row r="5">
          <cell r="B5" t="str">
            <v>CAIXA BRASIL 2016 III TÍTULOS PÚBLICOS FI RENDA FIXA</v>
          </cell>
          <cell r="C5">
            <v>754418401.27999997</v>
          </cell>
          <cell r="D5">
            <v>1.0542959999999999</v>
          </cell>
          <cell r="E5" t="str">
            <v>21.919.240/0001-64</v>
          </cell>
        </row>
        <row r="6">
          <cell r="B6" t="str">
            <v>CAIXA BRASIL 2016 IV TÍTULOS PÚBLICOS FI RENDA FIXA</v>
          </cell>
          <cell r="C6">
            <v>742852557.08000004</v>
          </cell>
          <cell r="D6">
            <v>1.0437240000000001</v>
          </cell>
          <cell r="E6" t="str">
            <v>21.919.396/0001-45</v>
          </cell>
        </row>
        <row r="7">
          <cell r="B7" t="str">
            <v>CAIXA BRASIL 2016 V TÍTULOS PÚBLICOS FI RENDA FIXA</v>
          </cell>
          <cell r="C7">
            <v>976758531.02999997</v>
          </cell>
          <cell r="D7">
            <v>1.065753</v>
          </cell>
          <cell r="E7" t="str">
            <v>21.922.168/0001-24</v>
          </cell>
        </row>
        <row r="8">
          <cell r="B8" t="str">
            <v>CAIXA BRASIL 2016 VI TÍTULOS PÚBLICOS FI RENDA FIXA</v>
          </cell>
          <cell r="C8">
            <v>449747583.19999999</v>
          </cell>
          <cell r="D8">
            <v>1.049809</v>
          </cell>
          <cell r="E8" t="str">
            <v>22.791.300/0001-79</v>
          </cell>
        </row>
        <row r="9">
          <cell r="B9" t="str">
            <v>CAIXA BRASIL 2018 I TÍTULOS PÚBLICOS FI RENDA FIXA</v>
          </cell>
          <cell r="C9">
            <v>1201441819.28</v>
          </cell>
          <cell r="D9">
            <v>1.198226</v>
          </cell>
          <cell r="E9" t="str">
            <v>18.598.256/0001-08</v>
          </cell>
        </row>
        <row r="10">
          <cell r="B10" t="str">
            <v>CAIXA BRASIL 2018 II TÍTULOS PÚBLICOS FI RENDA FIXA</v>
          </cell>
          <cell r="C10">
            <v>498532630.75</v>
          </cell>
          <cell r="D10">
            <v>1.070767</v>
          </cell>
          <cell r="E10" t="str">
            <v>19.768.733/0001-07</v>
          </cell>
        </row>
        <row r="11">
          <cell r="B11" t="str">
            <v>CAIXA BRASIL 2018 III TÍTULOS PÚBLICOS FI RENDA FIXA</v>
          </cell>
          <cell r="C11">
            <v>129201004.91</v>
          </cell>
          <cell r="D11">
            <v>1.0668949999999999</v>
          </cell>
          <cell r="E11" t="str">
            <v>20.136.762/0001-27</v>
          </cell>
        </row>
        <row r="12">
          <cell r="B12" t="str">
            <v>CAIXA BRASIL 2018 IV TÍTULOS PÚBLICOS FI RENDA FIXA</v>
          </cell>
          <cell r="C12">
            <v>251153622.59999999</v>
          </cell>
          <cell r="D12">
            <v>1.060389</v>
          </cell>
          <cell r="E12" t="str">
            <v>21.918.953/0001-03</v>
          </cell>
        </row>
        <row r="13">
          <cell r="B13" t="str">
            <v>CAIXA BRASIL 2020 I TÍTULOS PÚBLICOS FI RENDA FIXA</v>
          </cell>
          <cell r="C13">
            <v>117633723.76000001</v>
          </cell>
          <cell r="D13">
            <v>1.176337</v>
          </cell>
          <cell r="E13" t="str">
            <v>18.598.154/0001-92</v>
          </cell>
        </row>
        <row r="14">
          <cell r="B14" t="str">
            <v>CAIXA BRASIL 2020 II TÍTULOS PÚBLICOS FI RENDA FIXA</v>
          </cell>
          <cell r="C14">
            <v>53952652.350000001</v>
          </cell>
          <cell r="D14">
            <v>1.1556470000000001</v>
          </cell>
          <cell r="E14" t="str">
            <v>19.769.171/0001-08</v>
          </cell>
        </row>
        <row r="15">
          <cell r="B15" t="str">
            <v>CAIXA BRASIL 2020 III TÍTULOS PÚBLICOS FI RENDA FIXA</v>
          </cell>
          <cell r="C15">
            <v>101217883.95999999</v>
          </cell>
          <cell r="D15">
            <v>1.045531</v>
          </cell>
          <cell r="E15" t="str">
            <v>20.139.342/0001-02</v>
          </cell>
        </row>
        <row r="16">
          <cell r="B16" t="str">
            <v>CAIXA BRASIL 2020 IV TÍTULOS PÚBLICOS FI RENDA FIXA</v>
          </cell>
          <cell r="C16">
            <v>417078698.97000003</v>
          </cell>
          <cell r="D16">
            <v>1.0164420000000001</v>
          </cell>
          <cell r="E16" t="str">
            <v>21.919.953/0001-28</v>
          </cell>
        </row>
        <row r="17">
          <cell r="B17" t="str">
            <v>CAIXA BRASIL 2020 V TÍTULOS PÚBLICOS FI RENDA FIXA</v>
          </cell>
          <cell r="C17">
            <v>205472032.71000001</v>
          </cell>
          <cell r="D17">
            <v>1.0448219999999999</v>
          </cell>
          <cell r="E17" t="str">
            <v>22.791.028/0001-27</v>
          </cell>
        </row>
        <row r="18">
          <cell r="B18" t="str">
            <v>CAIXA BRASIL 2022 I TÍTULOS PÚBLICOS FI RENDA FIXA</v>
          </cell>
          <cell r="C18">
            <v>69239234.569999993</v>
          </cell>
          <cell r="D18">
            <v>1.192294</v>
          </cell>
          <cell r="E18" t="str">
            <v>18.598.117/0001-84</v>
          </cell>
        </row>
        <row r="19">
          <cell r="B19" t="str">
            <v>CAIXA BRASIL 2024 I TÍTULOS PÚBLICOS FI RENDA FIXA</v>
          </cell>
          <cell r="C19">
            <v>305887311.29000002</v>
          </cell>
          <cell r="D19">
            <v>1.1445749999999999</v>
          </cell>
          <cell r="E19" t="str">
            <v>18.598.288/0001-03</v>
          </cell>
        </row>
        <row r="20">
          <cell r="B20" t="str">
            <v>CAIXA BRASIL 2024 II TÍTULOS PÚBLICOS FI RENDA FIXA</v>
          </cell>
          <cell r="C20">
            <v>160276947.59999999</v>
          </cell>
          <cell r="D20">
            <v>1.1914499999999999</v>
          </cell>
          <cell r="E20" t="str">
            <v>18.598.088/0001-50</v>
          </cell>
        </row>
        <row r="21">
          <cell r="B21" t="str">
            <v>CAIXA BRASIL 2024 III TÍTULOS PÚBLICOS FI RENDA FIXA</v>
          </cell>
          <cell r="C21">
            <v>34509123.509999998</v>
          </cell>
          <cell r="D21">
            <v>1.1354869999999999</v>
          </cell>
          <cell r="E21" t="str">
            <v>19.769.135/0001-44</v>
          </cell>
        </row>
        <row r="22">
          <cell r="B22" t="str">
            <v>CAIXA BRASIL 2024 IV TÍTULOS PÚBLICOS FI RENDA FIXA</v>
          </cell>
          <cell r="C22">
            <v>513777711.94</v>
          </cell>
          <cell r="D22">
            <v>1.0384169999999999</v>
          </cell>
          <cell r="E22" t="str">
            <v>20.139.595/0001-78</v>
          </cell>
        </row>
        <row r="23">
          <cell r="B23" t="str">
            <v>CAIXA BRASIL 2024 V TÍTULOS PÚBLICOS FI RENDA FIXA</v>
          </cell>
          <cell r="C23">
            <v>118295770.23</v>
          </cell>
          <cell r="D23">
            <v>1.023825</v>
          </cell>
          <cell r="E23" t="str">
            <v>19.768.682/0001-05</v>
          </cell>
        </row>
        <row r="24">
          <cell r="B24" t="str">
            <v>CAIXA BRASIL 2024 VI TÍTULOS PÚBLICOS FI RENDA FIXA</v>
          </cell>
          <cell r="C24">
            <v>145287908.31</v>
          </cell>
          <cell r="D24">
            <v>1.029223</v>
          </cell>
          <cell r="E24" t="str">
            <v>22.791.074/0001-26</v>
          </cell>
        </row>
        <row r="25">
          <cell r="B25" t="str">
            <v>CAIXA BRASIL 2030 I TÍTULOS PÚBLICOS FI RENDA FIXA</v>
          </cell>
          <cell r="C25">
            <v>182085174.84</v>
          </cell>
          <cell r="D25">
            <v>1.190245</v>
          </cell>
          <cell r="E25" t="str">
            <v>18.598.042/0001-31</v>
          </cell>
        </row>
        <row r="26">
          <cell r="B26" t="str">
            <v>CAIXA BRASIL 2030 II TÍTULOS PÚBLICOS FI RENDA FIXA</v>
          </cell>
          <cell r="C26">
            <v>41023089.109999999</v>
          </cell>
          <cell r="D26">
            <v>1.1143559999999999</v>
          </cell>
          <cell r="E26" t="str">
            <v>19.769.046/0001-06</v>
          </cell>
        </row>
        <row r="27">
          <cell r="B27" t="str">
            <v>CAIXA BRASIL 2030 III TÍTULOS PÚBLICOS FI RENDA FIXA</v>
          </cell>
          <cell r="C27">
            <v>151030910.41999999</v>
          </cell>
          <cell r="D27">
            <v>1.006275</v>
          </cell>
          <cell r="E27" t="str">
            <v>20.139.534/0001-00</v>
          </cell>
        </row>
        <row r="28">
          <cell r="B28" t="str">
            <v>CAIXA BRASIL DISPONIBILIDADES FI RENDA FIXA</v>
          </cell>
          <cell r="C28">
            <v>146109705.65000001</v>
          </cell>
          <cell r="D28">
            <v>1.350544</v>
          </cell>
          <cell r="E28" t="str">
            <v>14.508.643/0001-55</v>
          </cell>
        </row>
        <row r="29">
          <cell r="B29" t="str">
            <v>CAIXA BRASIL ETF IBOVESPA FI AÇÕES</v>
          </cell>
          <cell r="C29">
            <v>17361682.699999999</v>
          </cell>
          <cell r="D29">
            <v>0.92749199999999998</v>
          </cell>
          <cell r="E29" t="str">
            <v>15.154.236/0001-50</v>
          </cell>
        </row>
        <row r="30">
          <cell r="B30" t="str">
            <v>CAIXA BRASIL FI REFERENCIADO DI LP</v>
          </cell>
          <cell r="C30">
            <v>4154681902.2399998</v>
          </cell>
          <cell r="D30">
            <v>2.5942400000000001</v>
          </cell>
          <cell r="E30" t="str">
            <v>03.737.206/0001-97</v>
          </cell>
        </row>
        <row r="31">
          <cell r="B31" t="str">
            <v>CAIXA BRASIL IBOVESPA FI AÇÕES</v>
          </cell>
          <cell r="C31">
            <v>32727481.550000001</v>
          </cell>
          <cell r="D31">
            <v>1.0058370000000001</v>
          </cell>
          <cell r="E31" t="str">
            <v>13.058.816/0001-18</v>
          </cell>
        </row>
        <row r="32">
          <cell r="B32" t="str">
            <v>CAIXA BRASIL IBX 50 FI AÇÕES</v>
          </cell>
          <cell r="C32">
            <v>75880978.579999998</v>
          </cell>
          <cell r="D32">
            <v>0.65483400000000003</v>
          </cell>
          <cell r="E32" t="str">
            <v>03.737.217/0001-77</v>
          </cell>
        </row>
        <row r="33">
          <cell r="B33" t="str">
            <v>CAIXA BRASIL IDKA IPCA 2A TÍTULOS PÚBLICOS FI RENDA FIXA LP</v>
          </cell>
          <cell r="C33">
            <v>2427609953.9899998</v>
          </cell>
          <cell r="D33">
            <v>1.413951</v>
          </cell>
          <cell r="E33" t="str">
            <v>14.386.926/0001-71</v>
          </cell>
        </row>
        <row r="34">
          <cell r="B34" t="str">
            <v>CAIXA BRASIL IMA-B 5 TÍTULOS PÚBLICOS FI RENDA FIXA LP</v>
          </cell>
          <cell r="C34">
            <v>3791382507.3499999</v>
          </cell>
          <cell r="D34">
            <v>1.8703730000000001</v>
          </cell>
          <cell r="E34" t="str">
            <v>11.060.913/0001-10</v>
          </cell>
        </row>
        <row r="35">
          <cell r="B35" t="str">
            <v>CAIXA BRASIL IMA-B 5+ TÍTULOS PÚBLICOS FI RENDA FIXA LP</v>
          </cell>
          <cell r="C35">
            <v>327722344.67000002</v>
          </cell>
          <cell r="D35">
            <v>1.220269</v>
          </cell>
          <cell r="E35" t="str">
            <v>10.577.503/0001-88</v>
          </cell>
        </row>
        <row r="36">
          <cell r="B36" t="str">
            <v>CAIXA BRASIL IMA-B TÍTULOS PÚBLICOS FI RENDA FIXA LP</v>
          </cell>
          <cell r="C36">
            <v>3317951442.96</v>
          </cell>
          <cell r="D36">
            <v>1.796033</v>
          </cell>
          <cell r="E36" t="str">
            <v>10.740.658/0001-93</v>
          </cell>
        </row>
        <row r="37">
          <cell r="B37" t="str">
            <v>CAIXA BRASIL IMA-GERAL TÍTULOS PÚBLICOS FI RENDA FIXA LP</v>
          </cell>
          <cell r="C37">
            <v>1161612391.0699999</v>
          </cell>
          <cell r="D37">
            <v>1.6951849999999999</v>
          </cell>
          <cell r="E37" t="str">
            <v>11.061.217/0001-28</v>
          </cell>
        </row>
        <row r="38">
          <cell r="B38" t="str">
            <v>CAIXA BRASIL IPCA I FI MULTIMERCADO CRÉDITO PRIVADO</v>
          </cell>
          <cell r="C38">
            <v>84211346.709999993</v>
          </cell>
          <cell r="D38">
            <v>1.6842269999999999</v>
          </cell>
          <cell r="E38" t="str">
            <v>14.120.027/0001-22</v>
          </cell>
        </row>
        <row r="39">
          <cell r="B39" t="str">
            <v>CAIXA BRASIL IPCA II FI MULTIMERCADO CRÉDITO PRIVADO</v>
          </cell>
          <cell r="C39">
            <v>84282592.400000006</v>
          </cell>
          <cell r="D39">
            <v>1.6841360000000001</v>
          </cell>
          <cell r="E39" t="str">
            <v>14.120.090/0001-69</v>
          </cell>
        </row>
        <row r="40">
          <cell r="B40" t="str">
            <v>CAIXA BRASIL IPCA III FI MULTIMERCADO CRÉDITO PRIVADO</v>
          </cell>
          <cell r="C40">
            <v>85786588.959999993</v>
          </cell>
          <cell r="D40">
            <v>1.7027909999999999</v>
          </cell>
          <cell r="E40" t="str">
            <v>14.120.148/0001-74</v>
          </cell>
        </row>
        <row r="41">
          <cell r="B41" t="str">
            <v>CAIXA BRASIL IPCA IV FI MULTIMERCADO CRÉDITO PRIVADO</v>
          </cell>
          <cell r="C41">
            <v>85668172.359999999</v>
          </cell>
          <cell r="D41">
            <v>1.7031449999999999</v>
          </cell>
          <cell r="E41" t="str">
            <v>14.120.213/0001-61</v>
          </cell>
        </row>
        <row r="42">
          <cell r="B42" t="str">
            <v>CAIXA BRASIL IPCA IX FI RENDA FIXA CRÉDITO PRIVADO</v>
          </cell>
          <cell r="C42">
            <v>95088513.200000003</v>
          </cell>
          <cell r="D42">
            <v>1.866673</v>
          </cell>
          <cell r="E42" t="str">
            <v>12.321.826/0001-31</v>
          </cell>
        </row>
        <row r="43">
          <cell r="B43" t="str">
            <v>CAIXA BRASIL IPCA V FI MULTIMERCADO CRÉDITO PRIVADO</v>
          </cell>
          <cell r="C43">
            <v>87169747.840000004</v>
          </cell>
          <cell r="D43">
            <v>1.7080280000000001</v>
          </cell>
          <cell r="E43" t="str">
            <v>14.120.277/0001-62</v>
          </cell>
        </row>
        <row r="44">
          <cell r="B44" t="str">
            <v>CAIXA BRASIL IPCA VI FI MULTIMERCADO CRÉDITO PRIVADO</v>
          </cell>
          <cell r="C44">
            <v>88563041.799999997</v>
          </cell>
          <cell r="D44">
            <v>1.7051270000000001</v>
          </cell>
          <cell r="E44" t="str">
            <v>14.120.341/0001-05</v>
          </cell>
        </row>
        <row r="45">
          <cell r="B45" t="str">
            <v>CAIXA BRASIL IPCA VII FI MULTIMERCADO CRÉDITO PRIVADO</v>
          </cell>
          <cell r="C45">
            <v>90033636.400000006</v>
          </cell>
          <cell r="D45">
            <v>1.680704</v>
          </cell>
          <cell r="E45" t="str">
            <v>14.120.236/0001-76</v>
          </cell>
        </row>
        <row r="46">
          <cell r="B46" t="str">
            <v>CAIXA BRASIL IPCA VII FI RENDA FIXA CRÉDITO PRIVADO</v>
          </cell>
          <cell r="C46">
            <v>98070863.670000002</v>
          </cell>
          <cell r="D46">
            <v>1.9195770000000001</v>
          </cell>
          <cell r="E46" t="str">
            <v>12.321.777/0001-37</v>
          </cell>
        </row>
        <row r="47">
          <cell r="B47" t="str">
            <v>CAIXA BRASIL IPCA VIII FI MULTIMERCADO CRÉDITO PRIVADO</v>
          </cell>
          <cell r="C47">
            <v>83581941.290000007</v>
          </cell>
          <cell r="D47">
            <v>1.6712089999999999</v>
          </cell>
          <cell r="E47" t="str">
            <v>14.120.452/0001-11</v>
          </cell>
        </row>
        <row r="48">
          <cell r="B48" t="str">
            <v>CAIXA BRASIL IPCA VIII FI RENDA FIXA CRÉDITO PRIVADO</v>
          </cell>
          <cell r="C48">
            <v>96925753.510000005</v>
          </cell>
          <cell r="D48">
            <v>1.9244749999999999</v>
          </cell>
          <cell r="E48" t="str">
            <v>12.321.820/0001-64</v>
          </cell>
        </row>
        <row r="49">
          <cell r="B49" t="str">
            <v>CAIXA BRASIL IPCA X FI RENDA FIXA CRÉDITO PRIVADO</v>
          </cell>
          <cell r="C49">
            <v>93878732.370000005</v>
          </cell>
          <cell r="D49">
            <v>1.860827</v>
          </cell>
          <cell r="E49" t="str">
            <v>12.321.730/0001-73</v>
          </cell>
        </row>
        <row r="50">
          <cell r="B50" t="str">
            <v>CAIXA BRASIL IPCA XI FI RENDA FIXA CRÉDITO PRIVADO</v>
          </cell>
          <cell r="C50">
            <v>109147188.40000001</v>
          </cell>
          <cell r="D50">
            <v>1.859375</v>
          </cell>
          <cell r="E50" t="str">
            <v>12.321.681/0001-79</v>
          </cell>
        </row>
        <row r="51">
          <cell r="B51" t="str">
            <v>CAIXA BRASIL IPCA XII FI RENDA FIXA CRÉDITO PRIVADO</v>
          </cell>
          <cell r="C51">
            <v>111178915.37</v>
          </cell>
          <cell r="D51">
            <v>1.8763590000000001</v>
          </cell>
          <cell r="E51" t="str">
            <v>12.321.708/0001-23</v>
          </cell>
        </row>
        <row r="52">
          <cell r="B52" t="str">
            <v>CAIXA BRASIL IPCA XIII FI RENDA FIXA CRÉDITO PRIVADO</v>
          </cell>
          <cell r="C52">
            <v>100477815.34</v>
          </cell>
          <cell r="D52">
            <v>1.8177970000000001</v>
          </cell>
          <cell r="E52" t="str">
            <v>13.058.824/0001-64</v>
          </cell>
        </row>
        <row r="53">
          <cell r="B53" t="str">
            <v>CAIXA BRASIL IPCA XIV FI RENDA FIXA CRÉDITO PRIVADO</v>
          </cell>
          <cell r="C53">
            <v>93767909.439999998</v>
          </cell>
          <cell r="D53">
            <v>1.81864</v>
          </cell>
          <cell r="E53" t="str">
            <v>13.058.820/0001-86</v>
          </cell>
        </row>
        <row r="54">
          <cell r="B54" t="str">
            <v>CAIXA BRASIL IPCA XV FI RENDA FIXA CRÉDITO PRIVADO</v>
          </cell>
          <cell r="C54">
            <v>92436217.269999996</v>
          </cell>
          <cell r="D54">
            <v>1.7689250000000001</v>
          </cell>
          <cell r="E54" t="str">
            <v>13.058.879/0001-74</v>
          </cell>
        </row>
        <row r="55">
          <cell r="B55" t="str">
            <v>CAIXA BRASIL IPCA XVI FI RENDA FIXA CRÉDITO PRIVADO</v>
          </cell>
          <cell r="C55">
            <v>177915689.11000001</v>
          </cell>
          <cell r="D55">
            <v>1.0861479999999999</v>
          </cell>
          <cell r="E55" t="str">
            <v>21.918.896/0001-62</v>
          </cell>
        </row>
        <row r="56">
          <cell r="B56" t="str">
            <v>CAIXA BRASIL IRF-M 1 TÍTULOS PÚBLICOS FI RENDA FIXA</v>
          </cell>
          <cell r="C56">
            <v>9050009625.9599991</v>
          </cell>
          <cell r="D56">
            <v>1.743107</v>
          </cell>
          <cell r="E56" t="str">
            <v>10.740.670/0001-06</v>
          </cell>
        </row>
        <row r="57">
          <cell r="B57" t="str">
            <v>CAIXA BRASIL IRF-M 1+ TÍTULOS PÚBLICOS FI RENDA FIXA LP</v>
          </cell>
          <cell r="C57">
            <v>140807777.25</v>
          </cell>
          <cell r="D57">
            <v>1.243242</v>
          </cell>
          <cell r="E57" t="str">
            <v>10.577.519/0001-90</v>
          </cell>
        </row>
        <row r="58">
          <cell r="B58" t="str">
            <v>CAIXA BRASIL IRF-M TÍTULOS PÚBLICOS FI RENDA FIXA LP</v>
          </cell>
          <cell r="C58">
            <v>158663542.84999999</v>
          </cell>
          <cell r="D58">
            <v>1.264788</v>
          </cell>
          <cell r="E58" t="str">
            <v>14.508.605/0001-00</v>
          </cell>
        </row>
        <row r="59">
          <cell r="B59" t="str">
            <v>CAIXA BRASIL MATRIZ FI RENDA FIXA</v>
          </cell>
          <cell r="C59">
            <v>9530774.1999999993</v>
          </cell>
          <cell r="D59">
            <v>1.0046470000000001</v>
          </cell>
          <cell r="E59" t="str">
            <v>23.215.008/0001-70</v>
          </cell>
        </row>
        <row r="60">
          <cell r="B60" t="str">
            <v>CAIXA BRASIL TÍTULOS PÚBLICOS FI RENDA FIXA LP</v>
          </cell>
          <cell r="C60">
            <v>1822392479.27</v>
          </cell>
          <cell r="D60">
            <v>2.8044280000000001</v>
          </cell>
          <cell r="E60" t="str">
            <v>05.164.356/0001-84</v>
          </cell>
        </row>
        <row r="61">
          <cell r="B61" t="str">
            <v>CAIXA CONSTRUÇÃO CIVIL FI AÇÕES</v>
          </cell>
          <cell r="C61">
            <v>7638581.0499999998</v>
          </cell>
          <cell r="D61">
            <v>0.80091000000000001</v>
          </cell>
          <cell r="E61" t="str">
            <v>10.551.375/0001-01</v>
          </cell>
        </row>
        <row r="62">
          <cell r="B62" t="str">
            <v>CAIXA CONSUMO FI AÇÕES</v>
          </cell>
          <cell r="C62">
            <v>13185835.810000001</v>
          </cell>
          <cell r="D62">
            <v>1.0750960000000001</v>
          </cell>
          <cell r="E62" t="str">
            <v>10.577.512/0001-79</v>
          </cell>
        </row>
        <row r="63">
          <cell r="B63" t="str">
            <v>CAIXA DIVIDENDOS FI AÇÕES</v>
          </cell>
          <cell r="C63">
            <v>29513150.530000001</v>
          </cell>
          <cell r="D63">
            <v>1.990448</v>
          </cell>
          <cell r="E63" t="str">
            <v>05.900.798/0001-41</v>
          </cell>
        </row>
        <row r="64">
          <cell r="B64" t="str">
            <v>CAIXA IBOVESPA FI AÇÕES</v>
          </cell>
          <cell r="C64">
            <v>57431667.609999999</v>
          </cell>
          <cell r="D64">
            <v>2.8558080000000001</v>
          </cell>
          <cell r="E64" t="str">
            <v>01.525.057/0001-77</v>
          </cell>
        </row>
        <row r="65">
          <cell r="B65" t="str">
            <v>CAIXA INFRAESTRUTURA FI AÇÕES</v>
          </cell>
          <cell r="C65">
            <v>11477100.24</v>
          </cell>
          <cell r="D65">
            <v>0.68092699999999995</v>
          </cell>
          <cell r="E65" t="str">
            <v>10.551.382/0001-03</v>
          </cell>
        </row>
        <row r="66">
          <cell r="B66" t="str">
            <v>CAIXA INSTITUCIONAL FI AÇÕES BDR NÍVEL I</v>
          </cell>
          <cell r="C66">
            <v>117362050.39</v>
          </cell>
          <cell r="D66">
            <v>2.0899670000000001</v>
          </cell>
          <cell r="E66" t="str">
            <v>17.502.937/0001-68</v>
          </cell>
        </row>
        <row r="67">
          <cell r="B67" t="str">
            <v>CAIXA NOVO BRASIL IMA-B FIC RENDA FIXA LP</v>
          </cell>
          <cell r="C67">
            <v>2360710492.1399999</v>
          </cell>
          <cell r="D67">
            <v>1.9228019999999999</v>
          </cell>
          <cell r="E67" t="str">
            <v>10.646.895/0001-90</v>
          </cell>
        </row>
        <row r="68">
          <cell r="B68" t="str">
            <v>CAIXA PETROBRAS FI AÇÕES</v>
          </cell>
          <cell r="C68">
            <v>247805175.52000001</v>
          </cell>
          <cell r="D68">
            <v>2.6952099999999999</v>
          </cell>
          <cell r="E68" t="str">
            <v>03.914.671/0001-56</v>
          </cell>
        </row>
        <row r="69">
          <cell r="B69" t="str">
            <v>CAIXA PETROBRAS PRÉ-SAL FI AÇÕES</v>
          </cell>
          <cell r="C69">
            <v>9805061.0399999991</v>
          </cell>
          <cell r="D69">
            <v>0.29145300000000002</v>
          </cell>
          <cell r="E69" t="str">
            <v>11.060.594/0001-42</v>
          </cell>
        </row>
        <row r="70">
          <cell r="B70" t="str">
            <v>CAIXA RS TÍTULOS PÚBLICOS FI RENDA FIXA LP</v>
          </cell>
          <cell r="C70">
            <v>287214731.60000002</v>
          </cell>
          <cell r="D70">
            <v>3.1163569999999998</v>
          </cell>
          <cell r="E70" t="str">
            <v>05.164.364/0001-20</v>
          </cell>
        </row>
        <row r="71">
          <cell r="B71" t="str">
            <v>CAIXA SUSTENTABILIDADE EMPRESARIAL ISE FI AÇÕES</v>
          </cell>
          <cell r="C71">
            <v>3322969.95</v>
          </cell>
          <cell r="D71">
            <v>0.97964399999999996</v>
          </cell>
          <cell r="E71" t="str">
            <v>08.070.838/0001-63</v>
          </cell>
        </row>
        <row r="72">
          <cell r="B72" t="str">
            <v>CAIXA VALE DO RIO DOCE FI AÇÕES</v>
          </cell>
          <cell r="C72">
            <v>207443165.19</v>
          </cell>
          <cell r="D72">
            <v>3.7392850000000002</v>
          </cell>
          <cell r="E72" t="str">
            <v>04.885.820/0001-69</v>
          </cell>
        </row>
        <row r="73">
          <cell r="B73" t="str">
            <v>CAIXA VALOR DIVIDENDOS RPPS FIC AÇÕES</v>
          </cell>
          <cell r="C73">
            <v>307949066.22000003</v>
          </cell>
          <cell r="D73">
            <v>1.005698</v>
          </cell>
          <cell r="E73" t="str">
            <v>15.154.441/0001-15</v>
          </cell>
        </row>
        <row r="74">
          <cell r="B74" t="str">
            <v>CAIXA VALOR SMALL CAP RPPS FIC AÇÕES</v>
          </cell>
          <cell r="C74">
            <v>161667708.53999999</v>
          </cell>
          <cell r="D74">
            <v>1.017298</v>
          </cell>
          <cell r="E74" t="str">
            <v>14.507.699/0001-95</v>
          </cell>
        </row>
        <row r="75">
          <cell r="B75" t="str">
            <v>CAIXA RIO BRAVO FUNDO DE FII2</v>
          </cell>
          <cell r="C75" t="str">
            <v>143.954.566,98 </v>
          </cell>
          <cell r="D75">
            <v>800</v>
          </cell>
          <cell r="E75" t="str">
            <v>17.098.794/0001-70</v>
          </cell>
        </row>
        <row r="76">
          <cell r="B76" t="str">
            <v>FIDC - CASAN SANEAMENTO1</v>
          </cell>
          <cell r="C76" t="str">
            <v> 252.626.358,48</v>
          </cell>
          <cell r="D76" t="str">
            <v> 1.010,50543392</v>
          </cell>
          <cell r="E76" t="str">
            <v>19.542.287/0001-00</v>
          </cell>
        </row>
        <row r="77">
          <cell r="B77" t="str">
            <v>FII DOMO2</v>
          </cell>
          <cell r="C77" t="str">
            <v> 170.705.027,86</v>
          </cell>
          <cell r="D77">
            <v>585</v>
          </cell>
          <cell r="E77" t="str">
            <v>17.374.696/0001-19</v>
          </cell>
        </row>
        <row r="78">
          <cell r="B78" t="str">
            <v>FIP CAIXA CYRELA</v>
          </cell>
          <cell r="C78" t="str">
            <v> 131.007.365,68</v>
          </cell>
          <cell r="D78" t="str">
            <v> 968,970080800</v>
          </cell>
          <cell r="E78" t="str">
            <v>16.676.620/0001-85</v>
          </cell>
        </row>
        <row r="79">
          <cell r="B79" t="str">
            <v>FIP INCORPORAÇÃO IMOBILIÁRIA</v>
          </cell>
          <cell r="C79" t="str">
            <v>122.046.305,96 </v>
          </cell>
          <cell r="D79" t="str">
            <v>1.039,636442000 </v>
          </cell>
          <cell r="E79" t="str">
            <v>13.767.159/0001-88</v>
          </cell>
        </row>
        <row r="80">
          <cell r="B80" t="str">
            <v>CAIXA LOGÍSTICA FICFIP</v>
          </cell>
          <cell r="C80">
            <v>240754.03</v>
          </cell>
          <cell r="D80">
            <v>58.720495100000001</v>
          </cell>
          <cell r="E80" t="str">
            <v>19.768.984/0001-83</v>
          </cell>
        </row>
        <row r="81">
          <cell r="B81" t="str">
            <v>CAIXA INTEGRAÇÃO LOGÍSTICA FIP</v>
          </cell>
          <cell r="C81">
            <v>2863165.75</v>
          </cell>
          <cell r="D81">
            <v>270.19256350000001</v>
          </cell>
          <cell r="E81" t="str">
            <v>16.877.859/0001-13</v>
          </cell>
        </row>
      </sheetData>
      <sheetData sheetId="2" refreshError="1"/>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61"/>
  <sheetViews>
    <sheetView showGridLines="0" tabSelected="1" zoomScaleNormal="100" workbookViewId="0">
      <selection activeCell="C13" sqref="C13:W13"/>
    </sheetView>
  </sheetViews>
  <sheetFormatPr defaultRowHeight="15" x14ac:dyDescent="0.25"/>
  <cols>
    <col min="1" max="1" width="3.85546875" customWidth="1"/>
    <col min="2" max="2" width="1.42578125" customWidth="1"/>
    <col min="3" max="3" width="7.7109375" customWidth="1"/>
    <col min="4" max="4" width="4" customWidth="1"/>
    <col min="5" max="5" width="4.5703125" hidden="1" customWidth="1"/>
    <col min="6" max="6" width="6.7109375" hidden="1" customWidth="1"/>
    <col min="7" max="7" width="9.7109375" customWidth="1"/>
    <col min="8" max="8" width="2.7109375" customWidth="1"/>
    <col min="12" max="12" width="4.85546875" customWidth="1"/>
    <col min="13" max="15" width="9.140625" hidden="1" customWidth="1"/>
    <col min="16" max="16" width="6.85546875" hidden="1" customWidth="1"/>
    <col min="18" max="18" width="2.140625" customWidth="1"/>
    <col min="19" max="19" width="2" customWidth="1"/>
    <col min="20" max="22" width="9.140625" hidden="1" customWidth="1"/>
    <col min="23" max="23" width="3" hidden="1" customWidth="1"/>
    <col min="24" max="24" width="9.140625" customWidth="1"/>
    <col min="25" max="25" width="0.5703125" customWidth="1"/>
    <col min="27" max="27" width="4.42578125" customWidth="1"/>
    <col min="28" max="28" width="10.7109375" customWidth="1"/>
    <col min="29" max="29" width="11.42578125" customWidth="1"/>
    <col min="30" max="30" width="10.140625" customWidth="1"/>
    <col min="31" max="31" width="5" customWidth="1"/>
    <col min="32" max="32" width="2.42578125" customWidth="1"/>
    <col min="33" max="33" width="1.42578125" hidden="1" customWidth="1"/>
    <col min="34" max="34" width="2.140625" hidden="1" customWidth="1"/>
    <col min="35" max="35" width="1.42578125" customWidth="1"/>
    <col min="36" max="36" width="14.85546875" customWidth="1"/>
    <col min="37" max="37" width="1.28515625" customWidth="1"/>
    <col min="38" max="38" width="24.85546875" customWidth="1"/>
  </cols>
  <sheetData>
    <row r="1" spans="1:46" ht="20.25" thickTop="1" x14ac:dyDescent="0.25">
      <c r="A1" s="522" t="s">
        <v>0</v>
      </c>
      <c r="B1" s="523"/>
      <c r="C1" s="523"/>
      <c r="D1" s="523"/>
      <c r="E1" s="523"/>
      <c r="F1" s="523"/>
      <c r="G1" s="523"/>
      <c r="H1" s="523"/>
      <c r="I1" s="523"/>
      <c r="J1" s="523"/>
      <c r="K1" s="523"/>
      <c r="L1" s="523"/>
      <c r="M1" s="523"/>
      <c r="N1" s="523"/>
      <c r="O1" s="523"/>
      <c r="P1" s="523"/>
      <c r="Q1" s="523"/>
      <c r="R1" s="523"/>
      <c r="S1" s="523"/>
      <c r="T1" s="523"/>
      <c r="U1" s="523"/>
      <c r="V1" s="523"/>
      <c r="W1" s="523"/>
      <c r="X1" s="523"/>
      <c r="Y1" s="523"/>
      <c r="Z1" s="523"/>
      <c r="AA1" s="523"/>
      <c r="AB1" s="523"/>
      <c r="AC1" s="523"/>
      <c r="AD1" s="523"/>
      <c r="AE1" s="523"/>
      <c r="AF1" s="523"/>
      <c r="AG1" s="523"/>
      <c r="AH1" s="523"/>
      <c r="AI1" s="523"/>
      <c r="AJ1" s="523"/>
      <c r="AK1" s="523"/>
      <c r="AL1" s="524"/>
      <c r="AM1" s="486"/>
      <c r="AN1" s="3"/>
      <c r="AO1" s="3"/>
      <c r="AP1" s="3"/>
      <c r="AQ1" s="3"/>
      <c r="AR1" s="3"/>
      <c r="AS1" s="3"/>
      <c r="AT1" s="3"/>
    </row>
    <row r="2" spans="1:46" ht="19.5" customHeight="1" x14ac:dyDescent="0.25">
      <c r="A2" s="525" t="s">
        <v>1</v>
      </c>
      <c r="B2" s="526"/>
      <c r="C2" s="526"/>
      <c r="D2" s="526"/>
      <c r="E2" s="526"/>
      <c r="F2" s="526"/>
      <c r="G2" s="526"/>
      <c r="H2" s="526"/>
      <c r="I2" s="526"/>
      <c r="J2" s="526"/>
      <c r="K2" s="526"/>
      <c r="L2" s="526"/>
      <c r="M2" s="526"/>
      <c r="N2" s="526"/>
      <c r="O2" s="526"/>
      <c r="P2" s="526"/>
      <c r="Q2" s="526"/>
      <c r="R2" s="526"/>
      <c r="S2" s="526"/>
      <c r="T2" s="526"/>
      <c r="U2" s="526"/>
      <c r="V2" s="526"/>
      <c r="W2" s="526"/>
      <c r="X2" s="526"/>
      <c r="Y2" s="526"/>
      <c r="Z2" s="526"/>
      <c r="AA2" s="526"/>
      <c r="AB2" s="526"/>
      <c r="AC2" s="526"/>
      <c r="AD2" s="526"/>
      <c r="AE2" s="526"/>
      <c r="AF2" s="526"/>
      <c r="AG2" s="526"/>
      <c r="AH2" s="526"/>
      <c r="AI2" s="526"/>
      <c r="AJ2" s="526"/>
      <c r="AK2" s="526"/>
      <c r="AL2" s="527"/>
      <c r="AM2" s="486"/>
      <c r="AN2" s="3"/>
      <c r="AO2" s="3"/>
      <c r="AP2" s="3"/>
      <c r="AQ2" s="3"/>
      <c r="AR2" s="3"/>
      <c r="AS2" s="3"/>
      <c r="AT2" s="3"/>
    </row>
    <row r="3" spans="1:46" ht="16.5" thickBot="1" x14ac:dyDescent="0.3">
      <c r="A3" s="528" t="s">
        <v>2</v>
      </c>
      <c r="B3" s="529"/>
      <c r="C3" s="529"/>
      <c r="D3" s="529"/>
      <c r="E3" s="529"/>
      <c r="F3" s="529"/>
      <c r="G3" s="529"/>
      <c r="H3" s="529"/>
      <c r="I3" s="529"/>
      <c r="J3" s="529"/>
      <c r="K3" s="529"/>
      <c r="L3" s="529"/>
      <c r="M3" s="529"/>
      <c r="N3" s="529"/>
      <c r="O3" s="529"/>
      <c r="P3" s="529"/>
      <c r="Q3" s="529"/>
      <c r="R3" s="529"/>
      <c r="S3" s="529"/>
      <c r="T3" s="529"/>
      <c r="U3" s="529"/>
      <c r="V3" s="529"/>
      <c r="W3" s="529"/>
      <c r="X3" s="529"/>
      <c r="Y3" s="529"/>
      <c r="Z3" s="529"/>
      <c r="AA3" s="529"/>
      <c r="AB3" s="529"/>
      <c r="AC3" s="529"/>
      <c r="AD3" s="529"/>
      <c r="AE3" s="529"/>
      <c r="AF3" s="529"/>
      <c r="AG3" s="529"/>
      <c r="AH3" s="529"/>
      <c r="AI3" s="529"/>
      <c r="AJ3" s="529"/>
      <c r="AK3" s="529"/>
      <c r="AL3" s="530"/>
      <c r="AM3" s="486"/>
      <c r="AN3" s="3"/>
      <c r="AO3" s="3"/>
      <c r="AP3" s="3"/>
      <c r="AQ3" s="3"/>
      <c r="AR3" s="3"/>
      <c r="AS3" s="3"/>
      <c r="AT3" s="3"/>
    </row>
    <row r="4" spans="1:46" ht="42.75" customHeight="1" thickTop="1" thickBot="1" x14ac:dyDescent="0.3">
      <c r="A4" s="518" t="s">
        <v>3</v>
      </c>
      <c r="B4" s="519"/>
      <c r="C4" s="520"/>
      <c r="D4" s="518" t="s">
        <v>4</v>
      </c>
      <c r="E4" s="520"/>
      <c r="F4" s="518" t="s">
        <v>5</v>
      </c>
      <c r="G4" s="519"/>
      <c r="H4" s="519"/>
      <c r="I4" s="519"/>
      <c r="J4" s="519"/>
      <c r="K4" s="519"/>
      <c r="L4" s="519"/>
      <c r="M4" s="519"/>
      <c r="N4" s="519"/>
      <c r="O4" s="519"/>
      <c r="P4" s="519"/>
      <c r="Q4" s="519"/>
      <c r="R4" s="519"/>
      <c r="S4" s="520"/>
      <c r="T4" s="518"/>
      <c r="U4" s="519"/>
      <c r="V4" s="520"/>
      <c r="W4" s="518" t="s">
        <v>6</v>
      </c>
      <c r="X4" s="519"/>
      <c r="Y4" s="519"/>
      <c r="Z4" s="519"/>
      <c r="AA4" s="519"/>
      <c r="AB4" s="519"/>
      <c r="AC4" s="519"/>
      <c r="AD4" s="519"/>
      <c r="AE4" s="519"/>
      <c r="AF4" s="519"/>
      <c r="AG4" s="519"/>
      <c r="AH4" s="519"/>
      <c r="AI4" s="521"/>
      <c r="AJ4" s="521"/>
      <c r="AK4" s="519"/>
      <c r="AL4" s="520"/>
      <c r="AM4" s="4"/>
      <c r="AN4" s="3"/>
      <c r="AO4" s="3"/>
      <c r="AP4" s="3"/>
      <c r="AQ4" s="3"/>
      <c r="AR4" s="3"/>
      <c r="AS4" s="3"/>
      <c r="AT4" s="3"/>
    </row>
    <row r="5" spans="1:46" ht="24.75" customHeight="1" thickTop="1" thickBot="1" x14ac:dyDescent="0.3">
      <c r="A5" s="531" t="s">
        <v>7</v>
      </c>
      <c r="B5" s="532"/>
      <c r="C5" s="532"/>
      <c r="D5" s="532"/>
      <c r="E5" s="532"/>
      <c r="F5" s="533"/>
      <c r="G5" s="516" t="s">
        <v>505</v>
      </c>
      <c r="H5" s="517"/>
      <c r="I5" s="517"/>
      <c r="J5" s="517"/>
      <c r="K5" s="517"/>
      <c r="L5" s="517"/>
      <c r="M5" s="517"/>
      <c r="N5" s="517"/>
      <c r="O5" s="517"/>
      <c r="P5" s="517"/>
      <c r="Q5" s="517"/>
      <c r="R5" s="517"/>
      <c r="S5" s="517"/>
      <c r="T5" s="517"/>
      <c r="U5" s="517"/>
      <c r="V5" s="517"/>
      <c r="W5" s="517"/>
      <c r="X5" s="517"/>
      <c r="Y5" s="517"/>
      <c r="Z5" s="517"/>
      <c r="AA5" s="517"/>
      <c r="AB5" s="517"/>
      <c r="AC5" s="517"/>
      <c r="AD5" s="36"/>
      <c r="AE5" s="36"/>
      <c r="AF5" s="36"/>
      <c r="AG5" s="36"/>
      <c r="AH5" s="37"/>
      <c r="AI5" s="237" t="s">
        <v>502</v>
      </c>
      <c r="AJ5" s="238"/>
      <c r="AK5" s="534" t="s">
        <v>503</v>
      </c>
      <c r="AL5" s="535"/>
      <c r="AM5" s="4"/>
      <c r="AN5" s="3"/>
      <c r="AO5" s="3"/>
      <c r="AP5" s="3"/>
      <c r="AQ5" s="3"/>
      <c r="AR5" s="3"/>
      <c r="AS5" s="3"/>
      <c r="AT5" s="3"/>
    </row>
    <row r="6" spans="1:46" ht="24" customHeight="1" thickBot="1" x14ac:dyDescent="0.3">
      <c r="A6" s="371" t="s">
        <v>9</v>
      </c>
      <c r="B6" s="192"/>
      <c r="C6" s="192"/>
      <c r="D6" s="192"/>
      <c r="E6" s="192"/>
      <c r="F6" s="193"/>
      <c r="G6" s="510" t="s">
        <v>405</v>
      </c>
      <c r="H6" s="511"/>
      <c r="I6" s="511"/>
      <c r="J6" s="511"/>
      <c r="K6" s="511"/>
      <c r="L6" s="511"/>
      <c r="M6" s="511"/>
      <c r="N6" s="511"/>
      <c r="O6" s="511"/>
      <c r="P6" s="511"/>
      <c r="Q6" s="511"/>
      <c r="R6" s="511"/>
      <c r="S6" s="511"/>
      <c r="T6" s="511"/>
      <c r="U6" s="512"/>
      <c r="V6" s="191" t="s">
        <v>10</v>
      </c>
      <c r="W6" s="192"/>
      <c r="X6" s="192"/>
      <c r="Y6" s="192"/>
      <c r="Z6" s="192"/>
      <c r="AA6" s="192"/>
      <c r="AB6" s="192"/>
      <c r="AC6" s="193"/>
      <c r="AD6" s="513"/>
      <c r="AE6" s="514"/>
      <c r="AF6" s="514"/>
      <c r="AG6" s="514"/>
      <c r="AH6" s="515"/>
      <c r="AI6" s="237" t="s">
        <v>407</v>
      </c>
      <c r="AJ6" s="238"/>
      <c r="AK6" s="506" t="s">
        <v>410</v>
      </c>
      <c r="AL6" s="507"/>
      <c r="AM6" s="4"/>
      <c r="AN6" s="3"/>
      <c r="AO6" s="3"/>
      <c r="AP6" s="3"/>
      <c r="AQ6" s="3"/>
      <c r="AR6" s="3"/>
      <c r="AS6" s="3"/>
      <c r="AT6" s="3"/>
    </row>
    <row r="7" spans="1:46" ht="23.25" customHeight="1" thickBot="1" x14ac:dyDescent="0.3">
      <c r="A7" s="371" t="s">
        <v>11</v>
      </c>
      <c r="B7" s="192"/>
      <c r="C7" s="192"/>
      <c r="D7" s="192"/>
      <c r="E7" s="192"/>
      <c r="F7" s="193"/>
      <c r="G7" s="510" t="s">
        <v>405</v>
      </c>
      <c r="H7" s="511"/>
      <c r="I7" s="511"/>
      <c r="J7" s="511"/>
      <c r="K7" s="511"/>
      <c r="L7" s="511"/>
      <c r="M7" s="511"/>
      <c r="N7" s="511"/>
      <c r="O7" s="511"/>
      <c r="P7" s="511"/>
      <c r="Q7" s="511"/>
      <c r="R7" s="511"/>
      <c r="S7" s="511"/>
      <c r="T7" s="511"/>
      <c r="U7" s="512"/>
      <c r="V7" s="191" t="s">
        <v>10</v>
      </c>
      <c r="W7" s="192"/>
      <c r="X7" s="192"/>
      <c r="Y7" s="192"/>
      <c r="Z7" s="192"/>
      <c r="AA7" s="192"/>
      <c r="AB7" s="192"/>
      <c r="AC7" s="193"/>
      <c r="AD7" s="149"/>
      <c r="AE7" s="150"/>
      <c r="AF7" s="150"/>
      <c r="AG7" s="150"/>
      <c r="AH7" s="151"/>
      <c r="AI7" s="237" t="s">
        <v>408</v>
      </c>
      <c r="AJ7" s="238"/>
      <c r="AK7" s="506" t="s">
        <v>506</v>
      </c>
      <c r="AL7" s="507"/>
      <c r="AM7" s="4"/>
      <c r="AN7" s="3"/>
      <c r="AO7" s="3"/>
      <c r="AP7" s="3"/>
      <c r="AQ7" s="3"/>
      <c r="AR7" s="3"/>
      <c r="AS7" s="3"/>
      <c r="AT7" s="3"/>
    </row>
    <row r="8" spans="1:46" ht="24" customHeight="1" thickBot="1" x14ac:dyDescent="0.3">
      <c r="A8" s="371" t="s">
        <v>12</v>
      </c>
      <c r="B8" s="192"/>
      <c r="C8" s="192"/>
      <c r="D8" s="192"/>
      <c r="E8" s="192"/>
      <c r="F8" s="193"/>
      <c r="G8" s="510" t="s">
        <v>504</v>
      </c>
      <c r="H8" s="511"/>
      <c r="I8" s="511"/>
      <c r="J8" s="511"/>
      <c r="K8" s="511"/>
      <c r="L8" s="511"/>
      <c r="M8" s="511"/>
      <c r="N8" s="511"/>
      <c r="O8" s="511"/>
      <c r="P8" s="511"/>
      <c r="Q8" s="511"/>
      <c r="R8" s="511"/>
      <c r="S8" s="511"/>
      <c r="T8" s="38"/>
      <c r="U8" s="38"/>
      <c r="V8" s="39"/>
      <c r="W8" s="39"/>
      <c r="X8" s="39"/>
      <c r="Y8" s="39"/>
      <c r="Z8" s="39"/>
      <c r="AA8" s="39"/>
      <c r="AB8" s="39"/>
      <c r="AC8" s="39"/>
      <c r="AD8" s="508"/>
      <c r="AE8" s="508"/>
      <c r="AF8" s="508"/>
      <c r="AG8" s="508"/>
      <c r="AH8" s="509"/>
      <c r="AI8" s="237" t="s">
        <v>409</v>
      </c>
      <c r="AJ8" s="238"/>
      <c r="AK8" s="506" t="s">
        <v>516</v>
      </c>
      <c r="AL8" s="507"/>
      <c r="AM8" s="4"/>
      <c r="AN8" s="3"/>
      <c r="AO8" s="3"/>
      <c r="AP8" s="3"/>
      <c r="AQ8" s="3"/>
      <c r="AR8" s="3"/>
      <c r="AS8" s="3"/>
      <c r="AT8" s="3"/>
    </row>
    <row r="9" spans="1:46" ht="15.75" thickBot="1" x14ac:dyDescent="0.3">
      <c r="A9" s="498" t="s">
        <v>13</v>
      </c>
      <c r="B9" s="499"/>
      <c r="C9" s="499"/>
      <c r="D9" s="499"/>
      <c r="E9" s="499"/>
      <c r="F9" s="499"/>
      <c r="G9" s="499"/>
      <c r="H9" s="499"/>
      <c r="I9" s="499"/>
      <c r="J9" s="499"/>
      <c r="K9" s="499"/>
      <c r="L9" s="499"/>
      <c r="M9" s="499"/>
      <c r="N9" s="499"/>
      <c r="O9" s="499"/>
      <c r="P9" s="499"/>
      <c r="Q9" s="499"/>
      <c r="R9" s="499"/>
      <c r="S9" s="499"/>
      <c r="T9" s="499"/>
      <c r="U9" s="499"/>
      <c r="V9" s="499"/>
      <c r="W9" s="499"/>
      <c r="X9" s="499"/>
      <c r="Y9" s="499"/>
      <c r="Z9" s="499"/>
      <c r="AA9" s="499"/>
      <c r="AB9" s="499"/>
      <c r="AC9" s="499"/>
      <c r="AD9" s="499"/>
      <c r="AE9" s="499"/>
      <c r="AF9" s="499"/>
      <c r="AG9" s="499"/>
      <c r="AH9" s="499"/>
      <c r="AI9" s="499"/>
      <c r="AJ9" s="499"/>
      <c r="AK9" s="499"/>
      <c r="AL9" s="500"/>
      <c r="AM9" s="4"/>
      <c r="AN9" s="3"/>
      <c r="AO9" s="3"/>
      <c r="AP9" s="3"/>
      <c r="AQ9" s="3"/>
      <c r="AR9" s="3"/>
      <c r="AS9" s="3"/>
      <c r="AT9" s="3"/>
    </row>
    <row r="10" spans="1:46" ht="16.5" thickBot="1" x14ac:dyDescent="0.3">
      <c r="A10" s="501" t="s">
        <v>14</v>
      </c>
      <c r="B10" s="227"/>
      <c r="C10" s="227"/>
      <c r="D10" s="227"/>
      <c r="E10" s="227"/>
      <c r="F10" s="227"/>
      <c r="G10" s="227"/>
      <c r="H10" s="227"/>
      <c r="I10" s="227"/>
      <c r="J10" s="227"/>
      <c r="K10" s="227"/>
      <c r="L10" s="227"/>
      <c r="M10" s="227"/>
      <c r="N10" s="227"/>
      <c r="O10" s="227"/>
      <c r="P10" s="227"/>
      <c r="Q10" s="227"/>
      <c r="R10" s="227"/>
      <c r="S10" s="227"/>
      <c r="T10" s="227"/>
      <c r="U10" s="227"/>
      <c r="V10" s="227"/>
      <c r="W10" s="502"/>
      <c r="X10" s="226" t="s">
        <v>15</v>
      </c>
      <c r="Y10" s="227"/>
      <c r="Z10" s="227"/>
      <c r="AA10" s="227"/>
      <c r="AB10" s="227"/>
      <c r="AC10" s="227"/>
      <c r="AD10" s="227"/>
      <c r="AE10" s="502"/>
      <c r="AF10" s="503">
        <v>41262</v>
      </c>
      <c r="AG10" s="504"/>
      <c r="AH10" s="504"/>
      <c r="AI10" s="504"/>
      <c r="AJ10" s="504"/>
      <c r="AK10" s="504"/>
      <c r="AL10" s="505"/>
      <c r="AM10" s="4"/>
      <c r="AN10" s="3"/>
      <c r="AO10" s="3"/>
      <c r="AP10" s="3"/>
      <c r="AQ10" s="3"/>
      <c r="AR10" s="3"/>
      <c r="AS10" s="3"/>
      <c r="AT10" s="3"/>
    </row>
    <row r="11" spans="1:46" ht="16.5" thickBot="1" x14ac:dyDescent="0.3">
      <c r="A11" s="232"/>
      <c r="B11" s="233"/>
      <c r="C11" s="234" t="s">
        <v>16</v>
      </c>
      <c r="D11" s="235"/>
      <c r="E11" s="235"/>
      <c r="F11" s="235"/>
      <c r="G11" s="235"/>
      <c r="H11" s="235"/>
      <c r="I11" s="235"/>
      <c r="J11" s="235"/>
      <c r="K11" s="235"/>
      <c r="L11" s="235"/>
      <c r="M11" s="235"/>
      <c r="N11" s="235"/>
      <c r="O11" s="235"/>
      <c r="P11" s="235"/>
      <c r="Q11" s="235"/>
      <c r="R11" s="235"/>
      <c r="S11" s="235"/>
      <c r="T11" s="235"/>
      <c r="U11" s="235"/>
      <c r="V11" s="235"/>
      <c r="W11" s="236"/>
      <c r="X11" s="237"/>
      <c r="Y11" s="238"/>
      <c r="Z11" s="226" t="s">
        <v>17</v>
      </c>
      <c r="AA11" s="227"/>
      <c r="AB11" s="227"/>
      <c r="AC11" s="227"/>
      <c r="AD11" s="227"/>
      <c r="AE11" s="227"/>
      <c r="AF11" s="227"/>
      <c r="AG11" s="227"/>
      <c r="AH11" s="227"/>
      <c r="AI11" s="227"/>
      <c r="AJ11" s="227"/>
      <c r="AK11" s="227"/>
      <c r="AL11" s="228"/>
      <c r="AM11" s="4"/>
      <c r="AN11" s="3"/>
      <c r="AO11" s="3"/>
      <c r="AP11" s="3"/>
      <c r="AQ11" s="3"/>
      <c r="AR11" s="3"/>
      <c r="AS11" s="3"/>
      <c r="AT11" s="3"/>
    </row>
    <row r="12" spans="1:46" ht="16.5" thickBot="1" x14ac:dyDescent="0.3">
      <c r="A12" s="232"/>
      <c r="B12" s="233"/>
      <c r="C12" s="234" t="s">
        <v>18</v>
      </c>
      <c r="D12" s="235"/>
      <c r="E12" s="235"/>
      <c r="F12" s="235"/>
      <c r="G12" s="235"/>
      <c r="H12" s="235"/>
      <c r="I12" s="235"/>
      <c r="J12" s="235"/>
      <c r="K12" s="235"/>
      <c r="L12" s="235"/>
      <c r="M12" s="235"/>
      <c r="N12" s="235"/>
      <c r="O12" s="235"/>
      <c r="P12" s="235"/>
      <c r="Q12" s="235"/>
      <c r="R12" s="235"/>
      <c r="S12" s="235"/>
      <c r="T12" s="235"/>
      <c r="U12" s="235"/>
      <c r="V12" s="235"/>
      <c r="W12" s="236"/>
      <c r="X12" s="237"/>
      <c r="Y12" s="238"/>
      <c r="Z12" s="226" t="s">
        <v>19</v>
      </c>
      <c r="AA12" s="227"/>
      <c r="AB12" s="227"/>
      <c r="AC12" s="227"/>
      <c r="AD12" s="227"/>
      <c r="AE12" s="227"/>
      <c r="AF12" s="227"/>
      <c r="AG12" s="227"/>
      <c r="AH12" s="227"/>
      <c r="AI12" s="227"/>
      <c r="AJ12" s="227"/>
      <c r="AK12" s="227"/>
      <c r="AL12" s="228"/>
      <c r="AM12" s="4"/>
      <c r="AN12" s="3"/>
      <c r="AO12" s="3"/>
      <c r="AP12" s="3"/>
      <c r="AQ12" s="3"/>
      <c r="AR12" s="3"/>
      <c r="AS12" s="3"/>
      <c r="AT12" s="3"/>
    </row>
    <row r="13" spans="1:46" ht="16.5" thickBot="1" x14ac:dyDescent="0.3">
      <c r="A13" s="232"/>
      <c r="B13" s="233"/>
      <c r="C13" s="234" t="s">
        <v>20</v>
      </c>
      <c r="D13" s="235"/>
      <c r="E13" s="235"/>
      <c r="F13" s="235"/>
      <c r="G13" s="235"/>
      <c r="H13" s="235"/>
      <c r="I13" s="235"/>
      <c r="J13" s="235"/>
      <c r="K13" s="235"/>
      <c r="L13" s="235"/>
      <c r="M13" s="235"/>
      <c r="N13" s="235"/>
      <c r="O13" s="235"/>
      <c r="P13" s="235"/>
      <c r="Q13" s="235"/>
      <c r="R13" s="235"/>
      <c r="S13" s="235"/>
      <c r="T13" s="235"/>
      <c r="U13" s="235"/>
      <c r="V13" s="235"/>
      <c r="W13" s="236"/>
      <c r="X13" s="237"/>
      <c r="Y13" s="238"/>
      <c r="Z13" s="226" t="s">
        <v>21</v>
      </c>
      <c r="AA13" s="227"/>
      <c r="AB13" s="227"/>
      <c r="AC13" s="227"/>
      <c r="AD13" s="227"/>
      <c r="AE13" s="227"/>
      <c r="AF13" s="227"/>
      <c r="AG13" s="227"/>
      <c r="AH13" s="227"/>
      <c r="AI13" s="227"/>
      <c r="AJ13" s="227"/>
      <c r="AK13" s="227"/>
      <c r="AL13" s="228"/>
      <c r="AM13" s="4"/>
      <c r="AN13" s="3"/>
      <c r="AO13" s="3"/>
      <c r="AP13" s="3"/>
      <c r="AQ13" s="3"/>
      <c r="AR13" s="3"/>
      <c r="AS13" s="3"/>
      <c r="AT13" s="3"/>
    </row>
    <row r="14" spans="1:46" ht="16.5" thickBot="1" x14ac:dyDescent="0.3">
      <c r="A14" s="232"/>
      <c r="B14" s="233"/>
      <c r="C14" s="234" t="s">
        <v>22</v>
      </c>
      <c r="D14" s="235"/>
      <c r="E14" s="235"/>
      <c r="F14" s="235"/>
      <c r="G14" s="235"/>
      <c r="H14" s="235"/>
      <c r="I14" s="235"/>
      <c r="J14" s="235"/>
      <c r="K14" s="235"/>
      <c r="L14" s="235"/>
      <c r="M14" s="235"/>
      <c r="N14" s="235"/>
      <c r="O14" s="235"/>
      <c r="P14" s="235"/>
      <c r="Q14" s="235"/>
      <c r="R14" s="235"/>
      <c r="S14" s="235"/>
      <c r="T14" s="235"/>
      <c r="U14" s="235"/>
      <c r="V14" s="235"/>
      <c r="W14" s="236"/>
      <c r="X14" s="237"/>
      <c r="Y14" s="238"/>
      <c r="Z14" s="226" t="s">
        <v>23</v>
      </c>
      <c r="AA14" s="227"/>
      <c r="AB14" s="227"/>
      <c r="AC14" s="227"/>
      <c r="AD14" s="227"/>
      <c r="AE14" s="227"/>
      <c r="AF14" s="227"/>
      <c r="AG14" s="227"/>
      <c r="AH14" s="227"/>
      <c r="AI14" s="227"/>
      <c r="AJ14" s="227"/>
      <c r="AK14" s="227"/>
      <c r="AL14" s="228"/>
      <c r="AM14" s="4"/>
      <c r="AN14" s="3"/>
      <c r="AO14" s="3"/>
      <c r="AP14" s="3"/>
      <c r="AQ14" s="3"/>
      <c r="AR14" s="3"/>
      <c r="AS14" s="3"/>
      <c r="AT14" s="3"/>
    </row>
    <row r="15" spans="1:46" ht="16.5" thickBot="1" x14ac:dyDescent="0.3">
      <c r="A15" s="232"/>
      <c r="B15" s="233"/>
      <c r="C15" s="234" t="s">
        <v>20</v>
      </c>
      <c r="D15" s="235"/>
      <c r="E15" s="235"/>
      <c r="F15" s="235"/>
      <c r="G15" s="235"/>
      <c r="H15" s="235"/>
      <c r="I15" s="235"/>
      <c r="J15" s="235"/>
      <c r="K15" s="235"/>
      <c r="L15" s="235"/>
      <c r="M15" s="235"/>
      <c r="N15" s="235"/>
      <c r="O15" s="235"/>
      <c r="P15" s="235"/>
      <c r="Q15" s="235"/>
      <c r="R15" s="235"/>
      <c r="S15" s="235"/>
      <c r="T15" s="235"/>
      <c r="U15" s="235"/>
      <c r="V15" s="235"/>
      <c r="W15" s="236"/>
      <c r="X15" s="237" t="s">
        <v>413</v>
      </c>
      <c r="Y15" s="238"/>
      <c r="Z15" s="226" t="s">
        <v>24</v>
      </c>
      <c r="AA15" s="227"/>
      <c r="AB15" s="227"/>
      <c r="AC15" s="227"/>
      <c r="AD15" s="227"/>
      <c r="AE15" s="227"/>
      <c r="AF15" s="227"/>
      <c r="AG15" s="227"/>
      <c r="AH15" s="227"/>
      <c r="AI15" s="227"/>
      <c r="AJ15" s="227"/>
      <c r="AK15" s="227"/>
      <c r="AL15" s="228"/>
      <c r="AM15" s="4"/>
      <c r="AN15" s="3"/>
      <c r="AO15" s="3"/>
      <c r="AP15" s="3"/>
      <c r="AQ15" s="3"/>
      <c r="AR15" s="3"/>
      <c r="AS15" s="3"/>
      <c r="AT15" s="3"/>
    </row>
    <row r="16" spans="1:46" ht="16.5" thickBot="1" x14ac:dyDescent="0.3">
      <c r="A16" s="232"/>
      <c r="B16" s="233"/>
      <c r="C16" s="234" t="s">
        <v>25</v>
      </c>
      <c r="D16" s="235"/>
      <c r="E16" s="235"/>
      <c r="F16" s="235"/>
      <c r="G16" s="235"/>
      <c r="H16" s="235"/>
      <c r="I16" s="235"/>
      <c r="J16" s="235"/>
      <c r="K16" s="235"/>
      <c r="L16" s="235"/>
      <c r="M16" s="235"/>
      <c r="N16" s="235"/>
      <c r="O16" s="235"/>
      <c r="P16" s="235"/>
      <c r="Q16" s="235"/>
      <c r="R16" s="235"/>
      <c r="S16" s="235"/>
      <c r="T16" s="235"/>
      <c r="U16" s="235"/>
      <c r="V16" s="235"/>
      <c r="W16" s="236"/>
      <c r="X16" s="237"/>
      <c r="Y16" s="238"/>
      <c r="Z16" s="226" t="s">
        <v>26</v>
      </c>
      <c r="AA16" s="227"/>
      <c r="AB16" s="227"/>
      <c r="AC16" s="227"/>
      <c r="AD16" s="227"/>
      <c r="AE16" s="227"/>
      <c r="AF16" s="227"/>
      <c r="AG16" s="227"/>
      <c r="AH16" s="227"/>
      <c r="AI16" s="227"/>
      <c r="AJ16" s="227"/>
      <c r="AK16" s="227"/>
      <c r="AL16" s="228"/>
      <c r="AM16" s="4"/>
      <c r="AN16" s="3"/>
      <c r="AO16" s="3"/>
      <c r="AP16" s="3"/>
      <c r="AQ16" s="3"/>
      <c r="AR16" s="3"/>
      <c r="AS16" s="3"/>
      <c r="AT16" s="3"/>
    </row>
    <row r="17" spans="1:46" ht="16.5" thickBot="1" x14ac:dyDescent="0.3">
      <c r="A17" s="232"/>
      <c r="B17" s="233"/>
      <c r="C17" s="234" t="s">
        <v>27</v>
      </c>
      <c r="D17" s="235"/>
      <c r="E17" s="235"/>
      <c r="F17" s="235"/>
      <c r="G17" s="235"/>
      <c r="H17" s="235"/>
      <c r="I17" s="235"/>
      <c r="J17" s="235"/>
      <c r="K17" s="235"/>
      <c r="L17" s="235"/>
      <c r="M17" s="235"/>
      <c r="N17" s="235"/>
      <c r="O17" s="235"/>
      <c r="P17" s="235"/>
      <c r="Q17" s="235"/>
      <c r="R17" s="235"/>
      <c r="S17" s="235"/>
      <c r="T17" s="235"/>
      <c r="U17" s="235"/>
      <c r="V17" s="235"/>
      <c r="W17" s="236"/>
      <c r="X17" s="237"/>
      <c r="Y17" s="238"/>
      <c r="Z17" s="226" t="s">
        <v>28</v>
      </c>
      <c r="AA17" s="227"/>
      <c r="AB17" s="227"/>
      <c r="AC17" s="227"/>
      <c r="AD17" s="227"/>
      <c r="AE17" s="227"/>
      <c r="AF17" s="227"/>
      <c r="AG17" s="227"/>
      <c r="AH17" s="227"/>
      <c r="AI17" s="227"/>
      <c r="AJ17" s="227"/>
      <c r="AK17" s="227"/>
      <c r="AL17" s="228"/>
      <c r="AM17" s="4"/>
      <c r="AN17" s="3"/>
      <c r="AO17" s="3"/>
      <c r="AP17" s="3"/>
      <c r="AQ17" s="3"/>
      <c r="AR17" s="3"/>
      <c r="AS17" s="3"/>
      <c r="AT17" s="3"/>
    </row>
    <row r="18" spans="1:46" ht="15.75" thickBot="1" x14ac:dyDescent="0.3">
      <c r="A18" s="229"/>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1"/>
      <c r="AM18" s="4"/>
      <c r="AN18" s="3"/>
      <c r="AO18" s="3"/>
      <c r="AP18" s="3"/>
      <c r="AQ18" s="3"/>
      <c r="AR18" s="3"/>
      <c r="AS18" s="3"/>
      <c r="AT18" s="3"/>
    </row>
    <row r="19" spans="1:46" ht="12" customHeight="1" x14ac:dyDescent="0.25">
      <c r="A19" s="326"/>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332"/>
      <c r="AM19" s="486"/>
      <c r="AN19" s="3"/>
      <c r="AO19" s="3"/>
      <c r="AP19" s="3"/>
      <c r="AQ19" s="3"/>
      <c r="AR19" s="3"/>
      <c r="AS19" s="3"/>
      <c r="AT19" s="3"/>
    </row>
    <row r="20" spans="1:46" ht="29.25" customHeight="1" x14ac:dyDescent="0.25">
      <c r="A20" s="257" t="s">
        <v>29</v>
      </c>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9"/>
      <c r="AM20" s="486"/>
      <c r="AN20" s="3"/>
      <c r="AO20" s="3"/>
      <c r="AP20" s="3"/>
      <c r="AQ20" s="3"/>
      <c r="AR20" s="3"/>
      <c r="AS20" s="3"/>
      <c r="AT20" s="3"/>
    </row>
    <row r="21" spans="1:46" hidden="1" x14ac:dyDescent="0.25">
      <c r="A21" s="257"/>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9"/>
      <c r="AM21" s="486"/>
      <c r="AN21" s="3"/>
      <c r="AO21" s="3"/>
      <c r="AP21" s="3"/>
      <c r="AQ21" s="3"/>
      <c r="AR21" s="3"/>
      <c r="AS21" s="3"/>
      <c r="AT21" s="3"/>
    </row>
    <row r="22" spans="1:46" ht="15" customHeight="1" thickBot="1" x14ac:dyDescent="0.3">
      <c r="A22" s="310"/>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485"/>
      <c r="AM22" s="486"/>
      <c r="AN22" s="3"/>
      <c r="AO22" s="3"/>
      <c r="AP22" s="3"/>
      <c r="AQ22" s="3"/>
      <c r="AR22" s="3"/>
      <c r="AS22" s="3"/>
      <c r="AT22" s="3"/>
    </row>
    <row r="23" spans="1:46" ht="30.75" customHeight="1" thickBot="1" x14ac:dyDescent="0.3">
      <c r="A23" s="260" t="s">
        <v>30</v>
      </c>
      <c r="B23" s="220"/>
      <c r="C23" s="220"/>
      <c r="D23" s="220"/>
      <c r="E23" s="220"/>
      <c r="F23" s="220"/>
      <c r="G23" s="220"/>
      <c r="H23" s="220"/>
      <c r="I23" s="220"/>
      <c r="J23" s="220"/>
      <c r="K23" s="220"/>
      <c r="L23" s="220"/>
      <c r="M23" s="220"/>
      <c r="N23" s="220"/>
      <c r="O23" s="220"/>
      <c r="P23" s="220"/>
      <c r="Q23" s="220"/>
      <c r="R23" s="220"/>
      <c r="S23" s="220"/>
      <c r="T23" s="220"/>
      <c r="U23" s="220"/>
      <c r="V23" s="220"/>
      <c r="W23" s="220"/>
      <c r="X23" s="220"/>
      <c r="Y23" s="220"/>
      <c r="Z23" s="220" t="s">
        <v>32</v>
      </c>
      <c r="AA23" s="220"/>
      <c r="AB23" s="220"/>
      <c r="AC23" s="220"/>
      <c r="AD23" s="220"/>
      <c r="AE23" s="220"/>
      <c r="AF23" s="220" t="s">
        <v>33</v>
      </c>
      <c r="AG23" s="220"/>
      <c r="AH23" s="220"/>
      <c r="AI23" s="220"/>
      <c r="AJ23" s="220"/>
      <c r="AK23" s="220"/>
      <c r="AL23" s="221"/>
      <c r="AM23" s="486"/>
      <c r="AN23" s="3"/>
      <c r="AO23" s="3"/>
      <c r="AP23" s="3"/>
      <c r="AQ23" s="3"/>
      <c r="AR23" s="3"/>
      <c r="AS23" s="3"/>
      <c r="AT23" s="3"/>
    </row>
    <row r="24" spans="1:46" ht="15.75" customHeight="1" x14ac:dyDescent="0.25">
      <c r="A24" s="254" t="s">
        <v>31</v>
      </c>
      <c r="B24" s="255"/>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495"/>
      <c r="AA24" s="495"/>
      <c r="AB24" s="495"/>
      <c r="AC24" s="495"/>
      <c r="AD24" s="495"/>
      <c r="AE24" s="495"/>
      <c r="AF24" s="493"/>
      <c r="AG24" s="493"/>
      <c r="AH24" s="493"/>
      <c r="AI24" s="493"/>
      <c r="AJ24" s="493"/>
      <c r="AK24" s="493"/>
      <c r="AL24" s="494"/>
      <c r="AM24" s="486"/>
      <c r="AN24" s="3"/>
      <c r="AO24" s="3"/>
      <c r="AP24" s="3"/>
      <c r="AQ24" s="3"/>
      <c r="AR24" s="3"/>
      <c r="AS24" s="3"/>
      <c r="AT24" s="3"/>
    </row>
    <row r="25" spans="1:46" ht="29.25" customHeight="1" x14ac:dyDescent="0.25">
      <c r="A25" s="249" t="s">
        <v>423</v>
      </c>
      <c r="B25" s="250"/>
      <c r="C25" s="250"/>
      <c r="D25" s="250"/>
      <c r="E25" s="250"/>
      <c r="F25" s="250"/>
      <c r="G25" s="250"/>
      <c r="H25" s="250"/>
      <c r="I25" s="250"/>
      <c r="J25" s="250"/>
      <c r="K25" s="250"/>
      <c r="L25" s="250"/>
      <c r="M25" s="250"/>
      <c r="N25" s="250"/>
      <c r="O25" s="250"/>
      <c r="P25" s="250"/>
      <c r="Q25" s="250"/>
      <c r="R25" s="250"/>
      <c r="S25" s="250"/>
      <c r="T25" s="250"/>
      <c r="U25" s="250"/>
      <c r="V25" s="250"/>
      <c r="W25" s="250"/>
      <c r="X25" s="250"/>
      <c r="Y25" s="250"/>
      <c r="Z25" s="496">
        <v>42698</v>
      </c>
      <c r="AA25" s="497"/>
      <c r="AB25" s="497"/>
      <c r="AC25" s="497"/>
      <c r="AD25" s="497"/>
      <c r="AE25" s="497"/>
      <c r="AF25" s="222"/>
      <c r="AG25" s="222"/>
      <c r="AH25" s="222"/>
      <c r="AI25" s="222"/>
      <c r="AJ25" s="222"/>
      <c r="AK25" s="222"/>
      <c r="AL25" s="223"/>
      <c r="AM25" s="486"/>
      <c r="AN25" s="3"/>
      <c r="AO25" s="3"/>
      <c r="AP25" s="3"/>
      <c r="AQ25" s="3"/>
      <c r="AR25" s="3"/>
      <c r="AS25" s="3"/>
      <c r="AT25" s="3"/>
    </row>
    <row r="26" spans="1:46" ht="15.75" customHeight="1" x14ac:dyDescent="0.25">
      <c r="A26" s="249" t="s">
        <v>34</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496">
        <v>42447</v>
      </c>
      <c r="AA26" s="497"/>
      <c r="AB26" s="497"/>
      <c r="AC26" s="497"/>
      <c r="AD26" s="497"/>
      <c r="AE26" s="497"/>
      <c r="AF26" s="222"/>
      <c r="AG26" s="222"/>
      <c r="AH26" s="222"/>
      <c r="AI26" s="222"/>
      <c r="AJ26" s="222"/>
      <c r="AK26" s="222"/>
      <c r="AL26" s="223"/>
      <c r="AM26" s="486"/>
      <c r="AN26" s="3"/>
      <c r="AO26" s="3"/>
      <c r="AP26" s="3"/>
      <c r="AQ26" s="3"/>
      <c r="AR26" s="3"/>
      <c r="AS26" s="3"/>
      <c r="AT26" s="3"/>
    </row>
    <row r="27" spans="1:46" ht="15.75" customHeight="1" x14ac:dyDescent="0.25">
      <c r="A27" s="249" t="s">
        <v>35</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175" t="s">
        <v>512</v>
      </c>
      <c r="AA27" s="175"/>
      <c r="AB27" s="175"/>
      <c r="AC27" s="175"/>
      <c r="AD27" s="175"/>
      <c r="AE27" s="175"/>
      <c r="AF27" s="222"/>
      <c r="AG27" s="222"/>
      <c r="AH27" s="222"/>
      <c r="AI27" s="222"/>
      <c r="AJ27" s="222"/>
      <c r="AK27" s="222"/>
      <c r="AL27" s="223"/>
      <c r="AM27" s="486"/>
      <c r="AN27" s="3"/>
      <c r="AO27" s="3"/>
      <c r="AP27" s="3"/>
      <c r="AQ27" s="3"/>
      <c r="AR27" s="3"/>
      <c r="AS27" s="3"/>
      <c r="AT27" s="3"/>
    </row>
    <row r="28" spans="1:46" ht="15.75" customHeight="1" x14ac:dyDescent="0.25">
      <c r="A28" s="249" t="s">
        <v>36</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175" t="s">
        <v>512</v>
      </c>
      <c r="AA28" s="175"/>
      <c r="AB28" s="175"/>
      <c r="AC28" s="175"/>
      <c r="AD28" s="175"/>
      <c r="AE28" s="175"/>
      <c r="AF28" s="222"/>
      <c r="AG28" s="222"/>
      <c r="AH28" s="222"/>
      <c r="AI28" s="222"/>
      <c r="AJ28" s="222"/>
      <c r="AK28" s="222"/>
      <c r="AL28" s="223"/>
      <c r="AM28" s="486"/>
      <c r="AN28" s="3"/>
      <c r="AO28" s="3"/>
      <c r="AP28" s="3"/>
      <c r="AQ28" s="3"/>
      <c r="AR28" s="3"/>
      <c r="AS28" s="3"/>
      <c r="AT28" s="3"/>
    </row>
    <row r="29" spans="1:46" ht="15.75" customHeight="1" x14ac:dyDescent="0.25">
      <c r="A29" s="249" t="s">
        <v>37</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175" t="s">
        <v>512</v>
      </c>
      <c r="AA29" s="175"/>
      <c r="AB29" s="175"/>
      <c r="AC29" s="175"/>
      <c r="AD29" s="175"/>
      <c r="AE29" s="175"/>
      <c r="AF29" s="222"/>
      <c r="AG29" s="222"/>
      <c r="AH29" s="222"/>
      <c r="AI29" s="222"/>
      <c r="AJ29" s="222"/>
      <c r="AK29" s="222"/>
      <c r="AL29" s="223"/>
      <c r="AM29" s="486"/>
      <c r="AN29" s="3"/>
      <c r="AO29" s="3"/>
      <c r="AP29" s="3"/>
      <c r="AQ29" s="3"/>
      <c r="AR29" s="3"/>
      <c r="AS29" s="3"/>
      <c r="AT29" s="3"/>
    </row>
    <row r="30" spans="1:46" ht="15.75" customHeight="1" x14ac:dyDescent="0.25">
      <c r="A30" s="249" t="s">
        <v>38</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175" t="s">
        <v>512</v>
      </c>
      <c r="AA30" s="175"/>
      <c r="AB30" s="175"/>
      <c r="AC30" s="175"/>
      <c r="AD30" s="175"/>
      <c r="AE30" s="175"/>
      <c r="AF30" s="222"/>
      <c r="AG30" s="222"/>
      <c r="AH30" s="222"/>
      <c r="AI30" s="222"/>
      <c r="AJ30" s="222"/>
      <c r="AK30" s="222"/>
      <c r="AL30" s="223"/>
      <c r="AM30" s="486"/>
      <c r="AN30" s="3"/>
      <c r="AO30" s="3"/>
      <c r="AP30" s="3"/>
      <c r="AQ30" s="3"/>
      <c r="AR30" s="3"/>
      <c r="AS30" s="3"/>
      <c r="AT30" s="3"/>
    </row>
    <row r="31" spans="1:46" ht="15.75" customHeight="1" x14ac:dyDescent="0.25">
      <c r="A31" s="249" t="s">
        <v>39</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175" t="s">
        <v>512</v>
      </c>
      <c r="AA31" s="175"/>
      <c r="AB31" s="175"/>
      <c r="AC31" s="175"/>
      <c r="AD31" s="175"/>
      <c r="AE31" s="175"/>
      <c r="AF31" s="222"/>
      <c r="AG31" s="222"/>
      <c r="AH31" s="222"/>
      <c r="AI31" s="222"/>
      <c r="AJ31" s="222"/>
      <c r="AK31" s="222"/>
      <c r="AL31" s="223"/>
      <c r="AM31" s="486"/>
      <c r="AN31" s="3"/>
      <c r="AO31" s="3"/>
      <c r="AP31" s="3"/>
      <c r="AQ31" s="3"/>
      <c r="AR31" s="3"/>
      <c r="AS31" s="3"/>
      <c r="AT31" s="3"/>
    </row>
    <row r="32" spans="1:46" ht="15.75" customHeight="1" x14ac:dyDescent="0.25">
      <c r="A32" s="249" t="s">
        <v>40</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175" t="s">
        <v>512</v>
      </c>
      <c r="AA32" s="175"/>
      <c r="AB32" s="175"/>
      <c r="AC32" s="175"/>
      <c r="AD32" s="175"/>
      <c r="AE32" s="175"/>
      <c r="AF32" s="222"/>
      <c r="AG32" s="222"/>
      <c r="AH32" s="222"/>
      <c r="AI32" s="222"/>
      <c r="AJ32" s="222"/>
      <c r="AK32" s="222"/>
      <c r="AL32" s="223"/>
      <c r="AM32" s="486"/>
      <c r="AN32" s="3"/>
      <c r="AO32" s="3"/>
      <c r="AP32" s="3"/>
      <c r="AQ32" s="3"/>
      <c r="AR32" s="3"/>
      <c r="AS32" s="3"/>
      <c r="AT32" s="3"/>
    </row>
    <row r="33" spans="1:46" ht="21.75" customHeight="1" thickBot="1" x14ac:dyDescent="0.3">
      <c r="A33" s="247" t="s">
        <v>41</v>
      </c>
      <c r="B33" s="24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145"/>
      <c r="AA33" s="145"/>
      <c r="AB33" s="145"/>
      <c r="AC33" s="145"/>
      <c r="AD33" s="145"/>
      <c r="AE33" s="145"/>
      <c r="AF33" s="132"/>
      <c r="AG33" s="132"/>
      <c r="AH33" s="132"/>
      <c r="AI33" s="132"/>
      <c r="AJ33" s="132"/>
      <c r="AK33" s="132"/>
      <c r="AL33" s="133"/>
      <c r="AM33" s="486"/>
      <c r="AN33" s="3"/>
      <c r="AO33" s="3"/>
      <c r="AP33" s="3"/>
      <c r="AQ33" s="3"/>
      <c r="AR33" s="3"/>
      <c r="AS33" s="3"/>
      <c r="AT33" s="3"/>
    </row>
    <row r="34" spans="1:46" ht="23.25" customHeight="1" thickBot="1" x14ac:dyDescent="0.3">
      <c r="A34" s="487"/>
      <c r="B34" s="488"/>
      <c r="C34" s="488"/>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A34" s="488"/>
      <c r="AB34" s="488"/>
      <c r="AC34" s="488"/>
      <c r="AD34" s="488"/>
      <c r="AE34" s="488"/>
      <c r="AF34" s="488"/>
      <c r="AG34" s="488"/>
      <c r="AH34" s="488"/>
      <c r="AI34" s="488"/>
      <c r="AJ34" s="488"/>
      <c r="AK34" s="488"/>
      <c r="AL34" s="489"/>
      <c r="AM34" s="1"/>
    </row>
    <row r="35" spans="1:46" ht="16.5" thickTop="1" x14ac:dyDescent="0.25">
      <c r="A35" s="490" t="s">
        <v>424</v>
      </c>
      <c r="B35" s="491"/>
      <c r="C35" s="491"/>
      <c r="D35" s="491"/>
      <c r="E35" s="491"/>
      <c r="F35" s="491"/>
      <c r="G35" s="491"/>
      <c r="H35" s="491"/>
      <c r="I35" s="491"/>
      <c r="J35" s="491"/>
      <c r="K35" s="491"/>
      <c r="L35" s="491"/>
      <c r="M35" s="491"/>
      <c r="N35" s="491"/>
      <c r="O35" s="491"/>
      <c r="P35" s="491"/>
      <c r="Q35" s="491"/>
      <c r="R35" s="491"/>
      <c r="S35" s="491"/>
      <c r="T35" s="491"/>
      <c r="U35" s="491"/>
      <c r="V35" s="491"/>
      <c r="W35" s="491"/>
      <c r="X35" s="491"/>
      <c r="Y35" s="491"/>
      <c r="Z35" s="491"/>
      <c r="AA35" s="491"/>
      <c r="AB35" s="491"/>
      <c r="AC35" s="491"/>
      <c r="AD35" s="491"/>
      <c r="AE35" s="491"/>
      <c r="AF35" s="491"/>
      <c r="AG35" s="491"/>
      <c r="AH35" s="491"/>
      <c r="AI35" s="491"/>
      <c r="AJ35" s="491"/>
      <c r="AK35" s="491"/>
      <c r="AL35" s="492"/>
      <c r="AM35" s="276"/>
    </row>
    <row r="36" spans="1:46" ht="15.75" x14ac:dyDescent="0.25">
      <c r="A36" s="473" t="s">
        <v>42</v>
      </c>
      <c r="B36" s="474"/>
      <c r="C36" s="474"/>
      <c r="D36" s="474"/>
      <c r="E36" s="474"/>
      <c r="F36" s="474"/>
      <c r="G36" s="474"/>
      <c r="H36" s="474"/>
      <c r="I36" s="474"/>
      <c r="J36" s="474"/>
      <c r="K36" s="474"/>
      <c r="L36" s="474"/>
      <c r="M36" s="474"/>
      <c r="N36" s="474"/>
      <c r="O36" s="474"/>
      <c r="P36" s="474"/>
      <c r="Q36" s="474"/>
      <c r="R36" s="474"/>
      <c r="S36" s="474"/>
      <c r="T36" s="474"/>
      <c r="U36" s="474"/>
      <c r="V36" s="474"/>
      <c r="W36" s="474"/>
      <c r="X36" s="474"/>
      <c r="Y36" s="474"/>
      <c r="Z36" s="474"/>
      <c r="AA36" s="474"/>
      <c r="AB36" s="474"/>
      <c r="AC36" s="474"/>
      <c r="AD36" s="474"/>
      <c r="AE36" s="474"/>
      <c r="AF36" s="474"/>
      <c r="AG36" s="474"/>
      <c r="AH36" s="474"/>
      <c r="AI36" s="474"/>
      <c r="AJ36" s="474"/>
      <c r="AK36" s="474"/>
      <c r="AL36" s="475"/>
      <c r="AM36" s="276"/>
    </row>
    <row r="37" spans="1:46" ht="24.75" customHeight="1" thickBot="1" x14ac:dyDescent="0.3">
      <c r="A37" s="476" t="s">
        <v>43</v>
      </c>
      <c r="B37" s="477"/>
      <c r="C37" s="477"/>
      <c r="D37" s="477"/>
      <c r="E37" s="477"/>
      <c r="F37" s="477"/>
      <c r="G37" s="477"/>
      <c r="H37" s="477"/>
      <c r="I37" s="477"/>
      <c r="J37" s="477"/>
      <c r="K37" s="477"/>
      <c r="L37" s="477"/>
      <c r="M37" s="477"/>
      <c r="N37" s="477"/>
      <c r="O37" s="477"/>
      <c r="P37" s="477"/>
      <c r="Q37" s="477"/>
      <c r="R37" s="477"/>
      <c r="S37" s="477"/>
      <c r="T37" s="477"/>
      <c r="U37" s="477"/>
      <c r="V37" s="477"/>
      <c r="W37" s="477"/>
      <c r="X37" s="477"/>
      <c r="Y37" s="477"/>
      <c r="Z37" s="477"/>
      <c r="AA37" s="477"/>
      <c r="AB37" s="477"/>
      <c r="AC37" s="477"/>
      <c r="AD37" s="477"/>
      <c r="AE37" s="477"/>
      <c r="AF37" s="477"/>
      <c r="AG37" s="477"/>
      <c r="AH37" s="477"/>
      <c r="AI37" s="477"/>
      <c r="AJ37" s="477"/>
      <c r="AK37" s="477"/>
      <c r="AL37" s="478"/>
      <c r="AM37" s="276"/>
    </row>
    <row r="38" spans="1:46" ht="15.75" thickBot="1" x14ac:dyDescent="0.3">
      <c r="A38" s="479"/>
      <c r="B38" s="480"/>
      <c r="C38" s="480"/>
      <c r="D38" s="480"/>
      <c r="E38" s="480"/>
      <c r="F38" s="480"/>
      <c r="G38" s="480"/>
      <c r="H38" s="480"/>
      <c r="I38" s="480"/>
      <c r="J38" s="480"/>
      <c r="K38" s="480"/>
      <c r="L38" s="480"/>
      <c r="M38" s="480"/>
      <c r="N38" s="480"/>
      <c r="O38" s="480"/>
      <c r="P38" s="480"/>
      <c r="Q38" s="480"/>
      <c r="R38" s="480"/>
      <c r="S38" s="480"/>
      <c r="T38" s="480"/>
      <c r="U38" s="480"/>
      <c r="V38" s="480"/>
      <c r="W38" s="480"/>
      <c r="X38" s="480"/>
      <c r="Y38" s="480"/>
      <c r="Z38" s="480"/>
      <c r="AA38" s="480"/>
      <c r="AB38" s="480"/>
      <c r="AC38" s="480"/>
      <c r="AD38" s="480"/>
      <c r="AE38" s="480"/>
      <c r="AF38" s="480"/>
      <c r="AG38" s="480"/>
      <c r="AH38" s="480"/>
      <c r="AI38" s="480"/>
      <c r="AJ38" s="480"/>
      <c r="AK38" s="480"/>
      <c r="AL38" s="481"/>
      <c r="AM38" s="1"/>
    </row>
    <row r="39" spans="1:46" ht="16.5" thickBot="1" x14ac:dyDescent="0.3">
      <c r="A39" s="482" t="s">
        <v>44</v>
      </c>
      <c r="B39" s="483"/>
      <c r="C39" s="483"/>
      <c r="D39" s="483"/>
      <c r="E39" s="483"/>
      <c r="F39" s="483"/>
      <c r="G39" s="483"/>
      <c r="H39" s="483"/>
      <c r="I39" s="483"/>
      <c r="J39" s="483"/>
      <c r="K39" s="483"/>
      <c r="L39" s="483"/>
      <c r="M39" s="483"/>
      <c r="N39" s="483"/>
      <c r="O39" s="483"/>
      <c r="P39" s="483"/>
      <c r="Q39" s="483"/>
      <c r="R39" s="483"/>
      <c r="S39" s="483"/>
      <c r="T39" s="483"/>
      <c r="U39" s="483"/>
      <c r="V39" s="483"/>
      <c r="W39" s="483"/>
      <c r="X39" s="483"/>
      <c r="Y39" s="483"/>
      <c r="Z39" s="483"/>
      <c r="AA39" s="483"/>
      <c r="AB39" s="483"/>
      <c r="AC39" s="483"/>
      <c r="AD39" s="483"/>
      <c r="AE39" s="483"/>
      <c r="AF39" s="483"/>
      <c r="AG39" s="483"/>
      <c r="AH39" s="483"/>
      <c r="AI39" s="483"/>
      <c r="AJ39" s="483"/>
      <c r="AK39" s="483"/>
      <c r="AL39" s="484"/>
      <c r="AM39" s="1"/>
    </row>
    <row r="40" spans="1:46" ht="55.5" customHeight="1" thickTop="1" thickBot="1" x14ac:dyDescent="0.3">
      <c r="A40" s="447"/>
      <c r="B40" s="177"/>
      <c r="C40" s="177"/>
      <c r="D40" s="177"/>
      <c r="E40" s="177"/>
      <c r="F40" s="177"/>
      <c r="G40" s="177"/>
      <c r="H40" s="432"/>
      <c r="I40" s="454" t="s">
        <v>45</v>
      </c>
      <c r="J40" s="224"/>
      <c r="K40" s="224"/>
      <c r="L40" s="224"/>
      <c r="M40" s="224"/>
      <c r="N40" s="224"/>
      <c r="O40" s="224"/>
      <c r="P40" s="224"/>
      <c r="Q40" s="224"/>
      <c r="R40" s="224"/>
      <c r="S40" s="224"/>
      <c r="T40" s="224"/>
      <c r="U40" s="224"/>
      <c r="V40" s="224"/>
      <c r="W40" s="224"/>
      <c r="X40" s="224"/>
      <c r="Y40" s="224"/>
      <c r="Z40" s="224"/>
      <c r="AA40" s="224"/>
      <c r="AB40" s="224"/>
      <c r="AC40" s="224"/>
      <c r="AD40" s="455"/>
      <c r="AE40" s="456" t="s">
        <v>46</v>
      </c>
      <c r="AF40" s="224"/>
      <c r="AG40" s="224"/>
      <c r="AH40" s="224"/>
      <c r="AI40" s="224"/>
      <c r="AJ40" s="224"/>
      <c r="AK40" s="224"/>
      <c r="AL40" s="455"/>
      <c r="AM40" s="1"/>
    </row>
    <row r="41" spans="1:46" ht="15.75" thickTop="1" x14ac:dyDescent="0.25">
      <c r="A41" s="362" t="s">
        <v>47</v>
      </c>
      <c r="B41" s="212"/>
      <c r="C41" s="212"/>
      <c r="D41" s="212"/>
      <c r="E41" s="212"/>
      <c r="F41" s="212"/>
      <c r="G41" s="212"/>
      <c r="H41" s="363"/>
      <c r="I41" s="459" t="s">
        <v>507</v>
      </c>
      <c r="J41" s="460"/>
      <c r="K41" s="460"/>
      <c r="L41" s="460"/>
      <c r="M41" s="460"/>
      <c r="N41" s="460"/>
      <c r="O41" s="460"/>
      <c r="P41" s="460"/>
      <c r="Q41" s="460"/>
      <c r="R41" s="460"/>
      <c r="S41" s="460"/>
      <c r="T41" s="460"/>
      <c r="U41" s="460"/>
      <c r="V41" s="460"/>
      <c r="W41" s="460"/>
      <c r="X41" s="460"/>
      <c r="Y41" s="460"/>
      <c r="Z41" s="460"/>
      <c r="AA41" s="460"/>
      <c r="AB41" s="460"/>
      <c r="AC41" s="460"/>
      <c r="AD41" s="461"/>
      <c r="AE41" s="439"/>
      <c r="AF41" s="440"/>
      <c r="AG41" s="440"/>
      <c r="AH41" s="440"/>
      <c r="AI41" s="440"/>
      <c r="AJ41" s="440"/>
      <c r="AK41" s="440"/>
      <c r="AL41" s="441"/>
      <c r="AM41" s="276"/>
    </row>
    <row r="42" spans="1:46" x14ac:dyDescent="0.25">
      <c r="A42" s="310"/>
      <c r="B42" s="215"/>
      <c r="C42" s="215"/>
      <c r="D42" s="215"/>
      <c r="E42" s="215"/>
      <c r="F42" s="215"/>
      <c r="G42" s="215"/>
      <c r="H42" s="311"/>
      <c r="I42" s="462"/>
      <c r="J42" s="463"/>
      <c r="K42" s="463"/>
      <c r="L42" s="463"/>
      <c r="M42" s="463"/>
      <c r="N42" s="463"/>
      <c r="O42" s="463"/>
      <c r="P42" s="463"/>
      <c r="Q42" s="463"/>
      <c r="R42" s="463"/>
      <c r="S42" s="463"/>
      <c r="T42" s="463"/>
      <c r="U42" s="463"/>
      <c r="V42" s="463"/>
      <c r="W42" s="463"/>
      <c r="X42" s="463"/>
      <c r="Y42" s="463"/>
      <c r="Z42" s="463"/>
      <c r="AA42" s="463"/>
      <c r="AB42" s="463"/>
      <c r="AC42" s="463"/>
      <c r="AD42" s="464"/>
      <c r="AE42" s="412"/>
      <c r="AF42" s="413"/>
      <c r="AG42" s="413"/>
      <c r="AH42" s="413"/>
      <c r="AI42" s="413"/>
      <c r="AJ42" s="413"/>
      <c r="AK42" s="413"/>
      <c r="AL42" s="414"/>
      <c r="AM42" s="276"/>
    </row>
    <row r="43" spans="1:46" ht="15.75" thickBot="1" x14ac:dyDescent="0.3">
      <c r="A43" s="457"/>
      <c r="B43" s="275"/>
      <c r="C43" s="275"/>
      <c r="D43" s="275"/>
      <c r="E43" s="275"/>
      <c r="F43" s="275"/>
      <c r="G43" s="275"/>
      <c r="H43" s="458"/>
      <c r="I43" s="465"/>
      <c r="J43" s="466"/>
      <c r="K43" s="466"/>
      <c r="L43" s="466"/>
      <c r="M43" s="466"/>
      <c r="N43" s="466"/>
      <c r="O43" s="466"/>
      <c r="P43" s="466"/>
      <c r="Q43" s="466"/>
      <c r="R43" s="466"/>
      <c r="S43" s="466"/>
      <c r="T43" s="466"/>
      <c r="U43" s="466"/>
      <c r="V43" s="466"/>
      <c r="W43" s="466"/>
      <c r="X43" s="466"/>
      <c r="Y43" s="466"/>
      <c r="Z43" s="466"/>
      <c r="AA43" s="466"/>
      <c r="AB43" s="466"/>
      <c r="AC43" s="466"/>
      <c r="AD43" s="467"/>
      <c r="AE43" s="412"/>
      <c r="AF43" s="413"/>
      <c r="AG43" s="413"/>
      <c r="AH43" s="413"/>
      <c r="AI43" s="413"/>
      <c r="AJ43" s="413"/>
      <c r="AK43" s="413"/>
      <c r="AL43" s="414"/>
      <c r="AM43" s="276"/>
    </row>
    <row r="44" spans="1:46" ht="17.25" thickTop="1" thickBot="1" x14ac:dyDescent="0.3">
      <c r="A44" s="362" t="s">
        <v>48</v>
      </c>
      <c r="B44" s="212"/>
      <c r="C44" s="212"/>
      <c r="D44" s="212"/>
      <c r="E44" s="212"/>
      <c r="F44" s="212"/>
      <c r="G44" s="212"/>
      <c r="H44" s="363"/>
      <c r="I44" s="431" t="s">
        <v>425</v>
      </c>
      <c r="J44" s="177"/>
      <c r="K44" s="177"/>
      <c r="L44" s="177"/>
      <c r="M44" s="177"/>
      <c r="N44" s="177"/>
      <c r="O44" s="177"/>
      <c r="P44" s="177"/>
      <c r="Q44" s="177"/>
      <c r="R44" s="177"/>
      <c r="S44" s="177"/>
      <c r="T44" s="177"/>
      <c r="U44" s="177"/>
      <c r="V44" s="177"/>
      <c r="W44" s="177"/>
      <c r="X44" s="177"/>
      <c r="Y44" s="177"/>
      <c r="Z44" s="177"/>
      <c r="AA44" s="471"/>
      <c r="AB44" s="472" t="s">
        <v>49</v>
      </c>
      <c r="AC44" s="435"/>
      <c r="AD44" s="436"/>
      <c r="AE44" s="412"/>
      <c r="AF44" s="413"/>
      <c r="AG44" s="413"/>
      <c r="AH44" s="413"/>
      <c r="AI44" s="413"/>
      <c r="AJ44" s="413"/>
      <c r="AK44" s="413"/>
      <c r="AL44" s="414"/>
      <c r="AM44" s="1"/>
    </row>
    <row r="45" spans="1:46" ht="17.25" thickTop="1" thickBot="1" x14ac:dyDescent="0.3">
      <c r="A45" s="310"/>
      <c r="B45" s="215"/>
      <c r="C45" s="215"/>
      <c r="D45" s="215"/>
      <c r="E45" s="215"/>
      <c r="F45" s="215"/>
      <c r="G45" s="215"/>
      <c r="H45" s="311"/>
      <c r="I45" s="563" t="s">
        <v>523</v>
      </c>
      <c r="J45" s="564"/>
      <c r="K45" s="564"/>
      <c r="L45" s="564"/>
      <c r="M45" s="564"/>
      <c r="N45" s="564"/>
      <c r="O45" s="564"/>
      <c r="P45" s="564"/>
      <c r="Q45" s="564"/>
      <c r="R45" s="564"/>
      <c r="S45" s="564"/>
      <c r="T45" s="564"/>
      <c r="U45" s="564"/>
      <c r="V45" s="564"/>
      <c r="W45" s="564"/>
      <c r="X45" s="564"/>
      <c r="Y45" s="564"/>
      <c r="Z45" s="564"/>
      <c r="AA45" s="565"/>
      <c r="AB45" s="566">
        <v>44.77</v>
      </c>
      <c r="AC45" s="564"/>
      <c r="AD45" s="567"/>
      <c r="AE45" s="412"/>
      <c r="AF45" s="413"/>
      <c r="AG45" s="413"/>
      <c r="AH45" s="413"/>
      <c r="AI45" s="413"/>
      <c r="AJ45" s="413"/>
      <c r="AK45" s="413"/>
      <c r="AL45" s="414"/>
      <c r="AM45" s="1"/>
    </row>
    <row r="46" spans="1:46" ht="16.5" thickBot="1" x14ac:dyDescent="0.3">
      <c r="A46" s="310"/>
      <c r="B46" s="215"/>
      <c r="C46" s="215"/>
      <c r="D46" s="215"/>
      <c r="E46" s="215"/>
      <c r="F46" s="215"/>
      <c r="G46" s="215"/>
      <c r="H46" s="311"/>
      <c r="I46" s="568" t="s">
        <v>524</v>
      </c>
      <c r="J46" s="569"/>
      <c r="K46" s="569"/>
      <c r="L46" s="569"/>
      <c r="M46" s="569"/>
      <c r="N46" s="569"/>
      <c r="O46" s="569"/>
      <c r="P46" s="569"/>
      <c r="Q46" s="569"/>
      <c r="R46" s="569"/>
      <c r="S46" s="569"/>
      <c r="T46" s="569"/>
      <c r="U46" s="569"/>
      <c r="V46" s="569"/>
      <c r="W46" s="569"/>
      <c r="X46" s="569"/>
      <c r="Y46" s="569"/>
      <c r="Z46" s="569"/>
      <c r="AA46" s="570"/>
      <c r="AB46" s="571">
        <v>36.340000000000003</v>
      </c>
      <c r="AC46" s="569"/>
      <c r="AD46" s="572"/>
      <c r="AE46" s="412"/>
      <c r="AF46" s="413"/>
      <c r="AG46" s="413"/>
      <c r="AH46" s="413"/>
      <c r="AI46" s="413"/>
      <c r="AJ46" s="413"/>
      <c r="AK46" s="413"/>
      <c r="AL46" s="414"/>
      <c r="AM46" s="1"/>
    </row>
    <row r="47" spans="1:46" ht="16.5" thickBot="1" x14ac:dyDescent="0.3">
      <c r="A47" s="310"/>
      <c r="B47" s="215"/>
      <c r="C47" s="215"/>
      <c r="D47" s="215"/>
      <c r="E47" s="215"/>
      <c r="F47" s="215"/>
      <c r="G47" s="215"/>
      <c r="H47" s="311"/>
      <c r="I47" s="568" t="s">
        <v>525</v>
      </c>
      <c r="J47" s="569"/>
      <c r="K47" s="569"/>
      <c r="L47" s="569"/>
      <c r="M47" s="569"/>
      <c r="N47" s="569"/>
      <c r="O47" s="569"/>
      <c r="P47" s="569"/>
      <c r="Q47" s="569"/>
      <c r="R47" s="569"/>
      <c r="S47" s="569"/>
      <c r="T47" s="569"/>
      <c r="U47" s="569"/>
      <c r="V47" s="569"/>
      <c r="W47" s="569"/>
      <c r="X47" s="569"/>
      <c r="Y47" s="569"/>
      <c r="Z47" s="569"/>
      <c r="AA47" s="570"/>
      <c r="AB47" s="571">
        <v>18.89</v>
      </c>
      <c r="AC47" s="569"/>
      <c r="AD47" s="572"/>
      <c r="AE47" s="412"/>
      <c r="AF47" s="413"/>
      <c r="AG47" s="413"/>
      <c r="AH47" s="413"/>
      <c r="AI47" s="413"/>
      <c r="AJ47" s="413"/>
      <c r="AK47" s="413"/>
      <c r="AL47" s="414"/>
      <c r="AM47" s="1"/>
    </row>
    <row r="48" spans="1:46" ht="16.5" thickBot="1" x14ac:dyDescent="0.3">
      <c r="A48" s="310"/>
      <c r="B48" s="215"/>
      <c r="C48" s="215"/>
      <c r="D48" s="215"/>
      <c r="E48" s="215"/>
      <c r="F48" s="215"/>
      <c r="G48" s="215"/>
      <c r="H48" s="311"/>
      <c r="I48" s="568"/>
      <c r="J48" s="569"/>
      <c r="K48" s="569"/>
      <c r="L48" s="569"/>
      <c r="M48" s="569"/>
      <c r="N48" s="569"/>
      <c r="O48" s="569"/>
      <c r="P48" s="569"/>
      <c r="Q48" s="569"/>
      <c r="R48" s="569"/>
      <c r="S48" s="569"/>
      <c r="T48" s="569"/>
      <c r="U48" s="569"/>
      <c r="V48" s="569"/>
      <c r="W48" s="569"/>
      <c r="X48" s="569"/>
      <c r="Y48" s="569"/>
      <c r="Z48" s="569"/>
      <c r="AA48" s="570"/>
      <c r="AB48" s="571"/>
      <c r="AC48" s="569"/>
      <c r="AD48" s="572"/>
      <c r="AE48" s="412"/>
      <c r="AF48" s="413"/>
      <c r="AG48" s="413"/>
      <c r="AH48" s="413"/>
      <c r="AI48" s="413"/>
      <c r="AJ48" s="413"/>
      <c r="AK48" s="413"/>
      <c r="AL48" s="414"/>
      <c r="AM48" s="1"/>
    </row>
    <row r="49" spans="1:39" ht="16.5" thickBot="1" x14ac:dyDescent="0.3">
      <c r="A49" s="457"/>
      <c r="B49" s="275"/>
      <c r="C49" s="275"/>
      <c r="D49" s="275"/>
      <c r="E49" s="275"/>
      <c r="F49" s="275"/>
      <c r="G49" s="275"/>
      <c r="H49" s="458"/>
      <c r="I49" s="568"/>
      <c r="J49" s="569"/>
      <c r="K49" s="569"/>
      <c r="L49" s="569"/>
      <c r="M49" s="569"/>
      <c r="N49" s="569"/>
      <c r="O49" s="569"/>
      <c r="P49" s="569"/>
      <c r="Q49" s="569"/>
      <c r="R49" s="569"/>
      <c r="S49" s="569"/>
      <c r="T49" s="569"/>
      <c r="U49" s="569"/>
      <c r="V49" s="569"/>
      <c r="W49" s="569"/>
      <c r="X49" s="569"/>
      <c r="Y49" s="569"/>
      <c r="Z49" s="569"/>
      <c r="AA49" s="570"/>
      <c r="AB49" s="571"/>
      <c r="AC49" s="569"/>
      <c r="AD49" s="572"/>
      <c r="AE49" s="468"/>
      <c r="AF49" s="469"/>
      <c r="AG49" s="469"/>
      <c r="AH49" s="469"/>
      <c r="AI49" s="469"/>
      <c r="AJ49" s="469"/>
      <c r="AK49" s="469"/>
      <c r="AL49" s="470"/>
      <c r="AM49" s="1"/>
    </row>
    <row r="50" spans="1:39" ht="75.75" customHeight="1" thickTop="1" thickBot="1" x14ac:dyDescent="0.3">
      <c r="A50" s="447" t="s">
        <v>50</v>
      </c>
      <c r="B50" s="177"/>
      <c r="C50" s="177"/>
      <c r="D50" s="177"/>
      <c r="E50" s="177"/>
      <c r="F50" s="177"/>
      <c r="G50" s="177"/>
      <c r="H50" s="432"/>
      <c r="I50" s="448" t="s">
        <v>509</v>
      </c>
      <c r="J50" s="449"/>
      <c r="K50" s="449"/>
      <c r="L50" s="449"/>
      <c r="M50" s="449"/>
      <c r="N50" s="449"/>
      <c r="O50" s="449"/>
      <c r="P50" s="449"/>
      <c r="Q50" s="449"/>
      <c r="R50" s="449"/>
      <c r="S50" s="449"/>
      <c r="T50" s="449"/>
      <c r="U50" s="449"/>
      <c r="V50" s="449"/>
      <c r="W50" s="449"/>
      <c r="X50" s="449"/>
      <c r="Y50" s="449"/>
      <c r="Z50" s="449"/>
      <c r="AA50" s="449"/>
      <c r="AB50" s="449"/>
      <c r="AC50" s="449"/>
      <c r="AD50" s="450"/>
      <c r="AE50" s="451"/>
      <c r="AF50" s="452"/>
      <c r="AG50" s="452"/>
      <c r="AH50" s="452"/>
      <c r="AI50" s="452"/>
      <c r="AJ50" s="452"/>
      <c r="AK50" s="452"/>
      <c r="AL50" s="453"/>
      <c r="AM50" s="1"/>
    </row>
    <row r="51" spans="1:39" ht="17.25" thickTop="1" thickBot="1" x14ac:dyDescent="0.3">
      <c r="A51" s="362" t="s">
        <v>51</v>
      </c>
      <c r="B51" s="212"/>
      <c r="C51" s="212"/>
      <c r="D51" s="212"/>
      <c r="E51" s="212"/>
      <c r="F51" s="212"/>
      <c r="G51" s="212"/>
      <c r="H51" s="363"/>
      <c r="I51" s="300" t="s">
        <v>52</v>
      </c>
      <c r="J51" s="245"/>
      <c r="K51" s="245"/>
      <c r="L51" s="245"/>
      <c r="M51" s="245"/>
      <c r="N51" s="245"/>
      <c r="O51" s="245"/>
      <c r="P51" s="245"/>
      <c r="Q51" s="245"/>
      <c r="R51" s="245"/>
      <c r="S51" s="245"/>
      <c r="T51" s="245"/>
      <c r="U51" s="245"/>
      <c r="V51" s="245"/>
      <c r="W51" s="245"/>
      <c r="X51" s="245"/>
      <c r="Y51" s="245"/>
      <c r="Z51" s="245"/>
      <c r="AA51" s="245"/>
      <c r="AB51" s="245"/>
      <c r="AC51" s="245"/>
      <c r="AD51" s="438"/>
      <c r="AE51" s="439"/>
      <c r="AF51" s="440"/>
      <c r="AG51" s="440"/>
      <c r="AH51" s="440"/>
      <c r="AI51" s="440"/>
      <c r="AJ51" s="440"/>
      <c r="AK51" s="440"/>
      <c r="AL51" s="441"/>
      <c r="AM51" s="1"/>
    </row>
    <row r="52" spans="1:39" ht="70.5" customHeight="1" x14ac:dyDescent="0.25">
      <c r="A52" s="310"/>
      <c r="B52" s="215"/>
      <c r="C52" s="215"/>
      <c r="D52" s="215"/>
      <c r="E52" s="215"/>
      <c r="F52" s="215"/>
      <c r="G52" s="215"/>
      <c r="H52" s="311"/>
      <c r="I52" s="294" t="s">
        <v>510</v>
      </c>
      <c r="J52" s="369"/>
      <c r="K52" s="369"/>
      <c r="L52" s="369"/>
      <c r="M52" s="369"/>
      <c r="N52" s="369"/>
      <c r="O52" s="369"/>
      <c r="P52" s="369"/>
      <c r="Q52" s="369"/>
      <c r="R52" s="369"/>
      <c r="S52" s="369"/>
      <c r="T52" s="369"/>
      <c r="U52" s="369"/>
      <c r="V52" s="369"/>
      <c r="W52" s="369"/>
      <c r="X52" s="369"/>
      <c r="Y52" s="369"/>
      <c r="Z52" s="369"/>
      <c r="AA52" s="369"/>
      <c r="AB52" s="369"/>
      <c r="AC52" s="369"/>
      <c r="AD52" s="430"/>
      <c r="AE52" s="412"/>
      <c r="AF52" s="413"/>
      <c r="AG52" s="413"/>
      <c r="AH52" s="413"/>
      <c r="AI52" s="413"/>
      <c r="AJ52" s="413"/>
      <c r="AK52" s="413"/>
      <c r="AL52" s="414"/>
      <c r="AM52" s="276"/>
    </row>
    <row r="53" spans="1:39" ht="69.75" customHeight="1" thickBot="1" x14ac:dyDescent="0.3">
      <c r="A53" s="310"/>
      <c r="B53" s="215"/>
      <c r="C53" s="215"/>
      <c r="D53" s="215"/>
      <c r="E53" s="215"/>
      <c r="F53" s="215"/>
      <c r="G53" s="215"/>
      <c r="H53" s="311"/>
      <c r="I53" s="442"/>
      <c r="J53" s="443"/>
      <c r="K53" s="443"/>
      <c r="L53" s="443"/>
      <c r="M53" s="443"/>
      <c r="N53" s="443"/>
      <c r="O53" s="443"/>
      <c r="P53" s="443"/>
      <c r="Q53" s="443"/>
      <c r="R53" s="443"/>
      <c r="S53" s="443"/>
      <c r="T53" s="443"/>
      <c r="U53" s="443"/>
      <c r="V53" s="443"/>
      <c r="W53" s="443"/>
      <c r="X53" s="443"/>
      <c r="Y53" s="443"/>
      <c r="Z53" s="443"/>
      <c r="AA53" s="443"/>
      <c r="AB53" s="443"/>
      <c r="AC53" s="443"/>
      <c r="AD53" s="444"/>
      <c r="AE53" s="412"/>
      <c r="AF53" s="413"/>
      <c r="AG53" s="413"/>
      <c r="AH53" s="413"/>
      <c r="AI53" s="413"/>
      <c r="AJ53" s="413"/>
      <c r="AK53" s="413"/>
      <c r="AL53" s="414"/>
      <c r="AM53" s="276"/>
    </row>
    <row r="54" spans="1:39" ht="17.25" thickTop="1" thickBot="1" x14ac:dyDescent="0.3">
      <c r="A54" s="310"/>
      <c r="B54" s="215"/>
      <c r="C54" s="215"/>
      <c r="D54" s="215"/>
      <c r="E54" s="215"/>
      <c r="F54" s="215"/>
      <c r="G54" s="215"/>
      <c r="H54" s="311"/>
      <c r="I54" s="300" t="s">
        <v>53</v>
      </c>
      <c r="J54" s="245"/>
      <c r="K54" s="245"/>
      <c r="L54" s="245"/>
      <c r="M54" s="245"/>
      <c r="N54" s="245"/>
      <c r="O54" s="245"/>
      <c r="P54" s="245"/>
      <c r="Q54" s="245"/>
      <c r="R54" s="245"/>
      <c r="S54" s="245"/>
      <c r="T54" s="245"/>
      <c r="U54" s="245"/>
      <c r="V54" s="245"/>
      <c r="W54" s="245"/>
      <c r="X54" s="245"/>
      <c r="Y54" s="245"/>
      <c r="Z54" s="245"/>
      <c r="AA54" s="245"/>
      <c r="AB54" s="245"/>
      <c r="AC54" s="245"/>
      <c r="AD54" s="438"/>
      <c r="AE54" s="412"/>
      <c r="AF54" s="413"/>
      <c r="AG54" s="413"/>
      <c r="AH54" s="413"/>
      <c r="AI54" s="413"/>
      <c r="AJ54" s="413"/>
      <c r="AK54" s="413"/>
      <c r="AL54" s="414"/>
      <c r="AM54" s="1"/>
    </row>
    <row r="55" spans="1:39" ht="18.75" customHeight="1" x14ac:dyDescent="0.25">
      <c r="A55" s="310"/>
      <c r="B55" s="215"/>
      <c r="C55" s="215"/>
      <c r="D55" s="215"/>
      <c r="E55" s="215"/>
      <c r="F55" s="215"/>
      <c r="G55" s="215"/>
      <c r="H55" s="311"/>
      <c r="I55" s="294" t="s">
        <v>517</v>
      </c>
      <c r="J55" s="369"/>
      <c r="K55" s="369"/>
      <c r="L55" s="369"/>
      <c r="M55" s="369"/>
      <c r="N55" s="369"/>
      <c r="O55" s="369"/>
      <c r="P55" s="369"/>
      <c r="Q55" s="369"/>
      <c r="R55" s="369"/>
      <c r="S55" s="369"/>
      <c r="T55" s="369"/>
      <c r="U55" s="369"/>
      <c r="V55" s="369"/>
      <c r="W55" s="369"/>
      <c r="X55" s="369"/>
      <c r="Y55" s="369"/>
      <c r="Z55" s="369"/>
      <c r="AA55" s="369"/>
      <c r="AB55" s="369"/>
      <c r="AC55" s="369"/>
      <c r="AD55" s="430"/>
      <c r="AE55" s="412"/>
      <c r="AF55" s="413"/>
      <c r="AG55" s="413"/>
      <c r="AH55" s="413"/>
      <c r="AI55" s="413"/>
      <c r="AJ55" s="413"/>
      <c r="AK55" s="413"/>
      <c r="AL55" s="414"/>
      <c r="AM55" s="276"/>
    </row>
    <row r="56" spans="1:39" ht="15.75" customHeight="1" thickBot="1" x14ac:dyDescent="0.3">
      <c r="A56" s="310"/>
      <c r="B56" s="215"/>
      <c r="C56" s="215"/>
      <c r="D56" s="215"/>
      <c r="E56" s="215"/>
      <c r="F56" s="215"/>
      <c r="G56" s="215"/>
      <c r="H56" s="311"/>
      <c r="I56" s="442"/>
      <c r="J56" s="443"/>
      <c r="K56" s="443"/>
      <c r="L56" s="443"/>
      <c r="M56" s="443"/>
      <c r="N56" s="443"/>
      <c r="O56" s="443"/>
      <c r="P56" s="443"/>
      <c r="Q56" s="443"/>
      <c r="R56" s="443"/>
      <c r="S56" s="443"/>
      <c r="T56" s="443"/>
      <c r="U56" s="443"/>
      <c r="V56" s="443"/>
      <c r="W56" s="443"/>
      <c r="X56" s="443"/>
      <c r="Y56" s="443"/>
      <c r="Z56" s="443"/>
      <c r="AA56" s="443"/>
      <c r="AB56" s="443"/>
      <c r="AC56" s="443"/>
      <c r="AD56" s="444"/>
      <c r="AE56" s="412"/>
      <c r="AF56" s="413"/>
      <c r="AG56" s="413"/>
      <c r="AH56" s="413"/>
      <c r="AI56" s="413"/>
      <c r="AJ56" s="413"/>
      <c r="AK56" s="413"/>
      <c r="AL56" s="414"/>
      <c r="AM56" s="276"/>
    </row>
    <row r="57" spans="1:39" ht="17.25" thickTop="1" thickBot="1" x14ac:dyDescent="0.3">
      <c r="A57" s="310"/>
      <c r="B57" s="215"/>
      <c r="C57" s="215"/>
      <c r="D57" s="215"/>
      <c r="E57" s="215"/>
      <c r="F57" s="215"/>
      <c r="G57" s="215"/>
      <c r="H57" s="311"/>
      <c r="I57" s="431" t="s">
        <v>54</v>
      </c>
      <c r="J57" s="177"/>
      <c r="K57" s="177"/>
      <c r="L57" s="177"/>
      <c r="M57" s="177"/>
      <c r="N57" s="177"/>
      <c r="O57" s="177"/>
      <c r="P57" s="177"/>
      <c r="Q57" s="177"/>
      <c r="R57" s="177"/>
      <c r="S57" s="177"/>
      <c r="T57" s="177"/>
      <c r="U57" s="177"/>
      <c r="V57" s="177"/>
      <c r="W57" s="177"/>
      <c r="X57" s="177"/>
      <c r="Y57" s="432"/>
      <c r="Z57" s="433" t="s">
        <v>55</v>
      </c>
      <c r="AA57" s="434"/>
      <c r="AB57" s="433" t="s">
        <v>56</v>
      </c>
      <c r="AC57" s="435"/>
      <c r="AD57" s="436"/>
      <c r="AE57" s="412"/>
      <c r="AF57" s="413"/>
      <c r="AG57" s="413"/>
      <c r="AH57" s="413"/>
      <c r="AI57" s="413"/>
      <c r="AJ57" s="413"/>
      <c r="AK57" s="413"/>
      <c r="AL57" s="414"/>
      <c r="AM57" s="1"/>
    </row>
    <row r="58" spans="1:39" ht="108.75" customHeight="1" thickTop="1" thickBot="1" x14ac:dyDescent="0.3">
      <c r="A58" s="310"/>
      <c r="B58" s="215"/>
      <c r="C58" s="215"/>
      <c r="D58" s="215"/>
      <c r="E58" s="215"/>
      <c r="F58" s="215"/>
      <c r="G58" s="215"/>
      <c r="H58" s="311"/>
      <c r="I58" s="321" t="s">
        <v>518</v>
      </c>
      <c r="J58" s="322"/>
      <c r="K58" s="322"/>
      <c r="L58" s="322"/>
      <c r="M58" s="322"/>
      <c r="N58" s="322"/>
      <c r="O58" s="322"/>
      <c r="P58" s="322"/>
      <c r="Q58" s="322"/>
      <c r="R58" s="322"/>
      <c r="S58" s="322"/>
      <c r="T58" s="322"/>
      <c r="U58" s="322"/>
      <c r="V58" s="322"/>
      <c r="W58" s="322"/>
      <c r="X58" s="322"/>
      <c r="Y58" s="323"/>
      <c r="Z58" s="437">
        <v>0</v>
      </c>
      <c r="AA58" s="343"/>
      <c r="AB58" s="437">
        <v>0.1</v>
      </c>
      <c r="AC58" s="342"/>
      <c r="AD58" s="409"/>
      <c r="AE58" s="412"/>
      <c r="AF58" s="413"/>
      <c r="AG58" s="413"/>
      <c r="AH58" s="413"/>
      <c r="AI58" s="413"/>
      <c r="AJ58" s="413"/>
      <c r="AK58" s="413"/>
      <c r="AL58" s="414"/>
      <c r="AM58" s="1"/>
    </row>
    <row r="59" spans="1:39" ht="16.5" thickBot="1" x14ac:dyDescent="0.3">
      <c r="A59" s="310"/>
      <c r="B59" s="215"/>
      <c r="C59" s="215"/>
      <c r="D59" s="215"/>
      <c r="E59" s="215"/>
      <c r="F59" s="215"/>
      <c r="G59" s="215"/>
      <c r="H59" s="311"/>
      <c r="I59" s="293" t="s">
        <v>519</v>
      </c>
      <c r="J59" s="252"/>
      <c r="K59" s="252"/>
      <c r="L59" s="252"/>
      <c r="M59" s="252"/>
      <c r="N59" s="252"/>
      <c r="O59" s="252"/>
      <c r="P59" s="252"/>
      <c r="Q59" s="252"/>
      <c r="R59" s="252"/>
      <c r="S59" s="252"/>
      <c r="T59" s="252"/>
      <c r="U59" s="252"/>
      <c r="V59" s="252"/>
      <c r="W59" s="252"/>
      <c r="X59" s="252"/>
      <c r="Y59" s="253"/>
      <c r="Z59" s="446">
        <v>0.9</v>
      </c>
      <c r="AA59" s="253"/>
      <c r="AB59" s="446">
        <v>1</v>
      </c>
      <c r="AC59" s="252"/>
      <c r="AD59" s="324"/>
      <c r="AE59" s="412"/>
      <c r="AF59" s="413"/>
      <c r="AG59" s="413"/>
      <c r="AH59" s="413"/>
      <c r="AI59" s="413"/>
      <c r="AJ59" s="413"/>
      <c r="AK59" s="413"/>
      <c r="AL59" s="414"/>
      <c r="AM59" s="1"/>
    </row>
    <row r="60" spans="1:39" ht="16.5" thickBot="1" x14ac:dyDescent="0.3">
      <c r="A60" s="310"/>
      <c r="B60" s="215"/>
      <c r="C60" s="215"/>
      <c r="D60" s="215"/>
      <c r="E60" s="215"/>
      <c r="F60" s="215"/>
      <c r="G60" s="215"/>
      <c r="H60" s="311"/>
      <c r="I60" s="293"/>
      <c r="J60" s="252"/>
      <c r="K60" s="252"/>
      <c r="L60" s="252"/>
      <c r="M60" s="252"/>
      <c r="N60" s="252"/>
      <c r="O60" s="252"/>
      <c r="P60" s="252"/>
      <c r="Q60" s="252"/>
      <c r="R60" s="252"/>
      <c r="S60" s="252"/>
      <c r="T60" s="252"/>
      <c r="U60" s="252"/>
      <c r="V60" s="252"/>
      <c r="W60" s="252"/>
      <c r="X60" s="252"/>
      <c r="Y60" s="253"/>
      <c r="Z60" s="251"/>
      <c r="AA60" s="253"/>
      <c r="AB60" s="251"/>
      <c r="AC60" s="252"/>
      <c r="AD60" s="324"/>
      <c r="AE60" s="412"/>
      <c r="AF60" s="413"/>
      <c r="AG60" s="413"/>
      <c r="AH60" s="413"/>
      <c r="AI60" s="413"/>
      <c r="AJ60" s="413"/>
      <c r="AK60" s="413"/>
      <c r="AL60" s="414"/>
      <c r="AM60" s="1"/>
    </row>
    <row r="61" spans="1:39" ht="16.5" thickBot="1" x14ac:dyDescent="0.3">
      <c r="A61" s="310"/>
      <c r="B61" s="215"/>
      <c r="C61" s="215"/>
      <c r="D61" s="215"/>
      <c r="E61" s="215"/>
      <c r="F61" s="215"/>
      <c r="G61" s="215"/>
      <c r="H61" s="311"/>
      <c r="I61" s="293"/>
      <c r="J61" s="252"/>
      <c r="K61" s="252"/>
      <c r="L61" s="252"/>
      <c r="M61" s="252"/>
      <c r="N61" s="252"/>
      <c r="O61" s="252"/>
      <c r="P61" s="252"/>
      <c r="Q61" s="252"/>
      <c r="R61" s="252"/>
      <c r="S61" s="252"/>
      <c r="T61" s="252"/>
      <c r="U61" s="252"/>
      <c r="V61" s="252"/>
      <c r="W61" s="252"/>
      <c r="X61" s="252"/>
      <c r="Y61" s="253"/>
      <c r="Z61" s="251"/>
      <c r="AA61" s="253"/>
      <c r="AB61" s="251"/>
      <c r="AC61" s="252"/>
      <c r="AD61" s="324"/>
      <c r="AE61" s="412"/>
      <c r="AF61" s="413"/>
      <c r="AG61" s="413"/>
      <c r="AH61" s="413"/>
      <c r="AI61" s="413"/>
      <c r="AJ61" s="413"/>
      <c r="AK61" s="413"/>
      <c r="AL61" s="414"/>
      <c r="AM61" s="1"/>
    </row>
    <row r="62" spans="1:39" ht="16.5" thickBot="1" x14ac:dyDescent="0.3">
      <c r="A62" s="349"/>
      <c r="B62" s="218"/>
      <c r="C62" s="218"/>
      <c r="D62" s="218"/>
      <c r="E62" s="218"/>
      <c r="F62" s="218"/>
      <c r="G62" s="218"/>
      <c r="H62" s="350"/>
      <c r="I62" s="296"/>
      <c r="J62" s="297"/>
      <c r="K62" s="297"/>
      <c r="L62" s="297"/>
      <c r="M62" s="297"/>
      <c r="N62" s="297"/>
      <c r="O62" s="297"/>
      <c r="P62" s="297"/>
      <c r="Q62" s="297"/>
      <c r="R62" s="297"/>
      <c r="S62" s="297"/>
      <c r="T62" s="297"/>
      <c r="U62" s="297"/>
      <c r="V62" s="297"/>
      <c r="W62" s="297"/>
      <c r="X62" s="297"/>
      <c r="Y62" s="298"/>
      <c r="Z62" s="299"/>
      <c r="AA62" s="298"/>
      <c r="AB62" s="299"/>
      <c r="AC62" s="297"/>
      <c r="AD62" s="445"/>
      <c r="AE62" s="415"/>
      <c r="AF62" s="399"/>
      <c r="AG62" s="399"/>
      <c r="AH62" s="399"/>
      <c r="AI62" s="399"/>
      <c r="AJ62" s="399"/>
      <c r="AK62" s="399"/>
      <c r="AL62" s="416"/>
      <c r="AM62" s="1"/>
    </row>
    <row r="63" spans="1:39" ht="17.25" thickTop="1" thickBot="1" x14ac:dyDescent="0.3">
      <c r="A63" s="326" t="s">
        <v>57</v>
      </c>
      <c r="B63" s="239"/>
      <c r="C63" s="239"/>
      <c r="D63" s="239"/>
      <c r="E63" s="239"/>
      <c r="F63" s="239"/>
      <c r="G63" s="239"/>
      <c r="H63" s="327"/>
      <c r="I63" s="300" t="s">
        <v>58</v>
      </c>
      <c r="J63" s="245"/>
      <c r="K63" s="245"/>
      <c r="L63" s="245"/>
      <c r="M63" s="245"/>
      <c r="N63" s="245"/>
      <c r="O63" s="245"/>
      <c r="P63" s="245"/>
      <c r="Q63" s="245"/>
      <c r="R63" s="245"/>
      <c r="S63" s="245"/>
      <c r="T63" s="245"/>
      <c r="U63" s="245"/>
      <c r="V63" s="245"/>
      <c r="W63" s="245"/>
      <c r="X63" s="245"/>
      <c r="Y63" s="245"/>
      <c r="Z63" s="245"/>
      <c r="AA63" s="246"/>
      <c r="AB63" s="341" t="s">
        <v>508</v>
      </c>
      <c r="AC63" s="342"/>
      <c r="AD63" s="409"/>
      <c r="AE63" s="410"/>
      <c r="AF63" s="393"/>
      <c r="AG63" s="393"/>
      <c r="AH63" s="393"/>
      <c r="AI63" s="393"/>
      <c r="AJ63" s="393"/>
      <c r="AK63" s="393"/>
      <c r="AL63" s="411"/>
      <c r="AM63" s="1"/>
    </row>
    <row r="64" spans="1:39" ht="16.5" thickBot="1" x14ac:dyDescent="0.3">
      <c r="A64" s="310"/>
      <c r="B64" s="215"/>
      <c r="C64" s="215"/>
      <c r="D64" s="215"/>
      <c r="E64" s="215"/>
      <c r="F64" s="215"/>
      <c r="G64" s="215"/>
      <c r="H64" s="311"/>
      <c r="I64" s="402" t="s">
        <v>59</v>
      </c>
      <c r="J64" s="192"/>
      <c r="K64" s="192"/>
      <c r="L64" s="192"/>
      <c r="M64" s="192"/>
      <c r="N64" s="192"/>
      <c r="O64" s="192"/>
      <c r="P64" s="192"/>
      <c r="Q64" s="192"/>
      <c r="R64" s="192"/>
      <c r="S64" s="192"/>
      <c r="T64" s="192"/>
      <c r="U64" s="192"/>
      <c r="V64" s="192"/>
      <c r="W64" s="192"/>
      <c r="X64" s="192"/>
      <c r="Y64" s="192"/>
      <c r="Z64" s="192"/>
      <c r="AA64" s="193"/>
      <c r="AB64" s="251" t="s">
        <v>438</v>
      </c>
      <c r="AC64" s="252"/>
      <c r="AD64" s="324"/>
      <c r="AE64" s="412"/>
      <c r="AF64" s="413"/>
      <c r="AG64" s="413"/>
      <c r="AH64" s="413"/>
      <c r="AI64" s="413"/>
      <c r="AJ64" s="413"/>
      <c r="AK64" s="413"/>
      <c r="AL64" s="414"/>
      <c r="AM64" s="1"/>
    </row>
    <row r="65" spans="1:39" ht="16.5" thickBot="1" x14ac:dyDescent="0.3">
      <c r="A65" s="310"/>
      <c r="B65" s="215"/>
      <c r="C65" s="215"/>
      <c r="D65" s="215"/>
      <c r="E65" s="215"/>
      <c r="F65" s="215"/>
      <c r="G65" s="215"/>
      <c r="H65" s="311"/>
      <c r="I65" s="402" t="s">
        <v>60</v>
      </c>
      <c r="J65" s="192"/>
      <c r="K65" s="192"/>
      <c r="L65" s="192"/>
      <c r="M65" s="192"/>
      <c r="N65" s="192"/>
      <c r="O65" s="192"/>
      <c r="P65" s="192"/>
      <c r="Q65" s="192"/>
      <c r="R65" s="192"/>
      <c r="S65" s="192"/>
      <c r="T65" s="192"/>
      <c r="U65" s="192"/>
      <c r="V65" s="192"/>
      <c r="W65" s="192"/>
      <c r="X65" s="192"/>
      <c r="Y65" s="192"/>
      <c r="Z65" s="192"/>
      <c r="AA65" s="193"/>
      <c r="AB65" s="251" t="s">
        <v>438</v>
      </c>
      <c r="AC65" s="252"/>
      <c r="AD65" s="324"/>
      <c r="AE65" s="412"/>
      <c r="AF65" s="413"/>
      <c r="AG65" s="413"/>
      <c r="AH65" s="413"/>
      <c r="AI65" s="413"/>
      <c r="AJ65" s="413"/>
      <c r="AK65" s="413"/>
      <c r="AL65" s="414"/>
      <c r="AM65" s="1"/>
    </row>
    <row r="66" spans="1:39" ht="16.5" thickBot="1" x14ac:dyDescent="0.3">
      <c r="A66" s="310"/>
      <c r="B66" s="215"/>
      <c r="C66" s="215"/>
      <c r="D66" s="215"/>
      <c r="E66" s="215"/>
      <c r="F66" s="215"/>
      <c r="G66" s="215"/>
      <c r="H66" s="311"/>
      <c r="I66" s="402" t="s">
        <v>61</v>
      </c>
      <c r="J66" s="192"/>
      <c r="K66" s="192"/>
      <c r="L66" s="192"/>
      <c r="M66" s="192"/>
      <c r="N66" s="192"/>
      <c r="O66" s="192"/>
      <c r="P66" s="192"/>
      <c r="Q66" s="192"/>
      <c r="R66" s="192"/>
      <c r="S66" s="192"/>
      <c r="T66" s="192"/>
      <c r="U66" s="192"/>
      <c r="V66" s="192"/>
      <c r="W66" s="192"/>
      <c r="X66" s="192"/>
      <c r="Y66" s="192"/>
      <c r="Z66" s="192"/>
      <c r="AA66" s="193"/>
      <c r="AB66" s="251" t="s">
        <v>438</v>
      </c>
      <c r="AC66" s="252"/>
      <c r="AD66" s="324"/>
      <c r="AE66" s="412"/>
      <c r="AF66" s="413"/>
      <c r="AG66" s="413"/>
      <c r="AH66" s="413"/>
      <c r="AI66" s="413"/>
      <c r="AJ66" s="413"/>
      <c r="AK66" s="413"/>
      <c r="AL66" s="414"/>
      <c r="AM66" s="1"/>
    </row>
    <row r="67" spans="1:39" ht="16.5" thickBot="1" x14ac:dyDescent="0.3">
      <c r="A67" s="349"/>
      <c r="B67" s="218"/>
      <c r="C67" s="218"/>
      <c r="D67" s="218"/>
      <c r="E67" s="218"/>
      <c r="F67" s="218"/>
      <c r="G67" s="218"/>
      <c r="H67" s="350"/>
      <c r="I67" s="402" t="s">
        <v>62</v>
      </c>
      <c r="J67" s="192"/>
      <c r="K67" s="192"/>
      <c r="L67" s="192"/>
      <c r="M67" s="192"/>
      <c r="N67" s="192"/>
      <c r="O67" s="192"/>
      <c r="P67" s="192"/>
      <c r="Q67" s="192"/>
      <c r="R67" s="192"/>
      <c r="S67" s="192"/>
      <c r="T67" s="192"/>
      <c r="U67" s="192"/>
      <c r="V67" s="192"/>
      <c r="W67" s="192"/>
      <c r="X67" s="192"/>
      <c r="Y67" s="192"/>
      <c r="Z67" s="192"/>
      <c r="AA67" s="193"/>
      <c r="AB67" s="251" t="s">
        <v>438</v>
      </c>
      <c r="AC67" s="252"/>
      <c r="AD67" s="324"/>
      <c r="AE67" s="415"/>
      <c r="AF67" s="399"/>
      <c r="AG67" s="399"/>
      <c r="AH67" s="399"/>
      <c r="AI67" s="399"/>
      <c r="AJ67" s="399"/>
      <c r="AK67" s="399"/>
      <c r="AL67" s="416"/>
      <c r="AM67" s="1"/>
    </row>
    <row r="68" spans="1:39" ht="16.5" thickBot="1" x14ac:dyDescent="0.3">
      <c r="A68" s="326" t="s">
        <v>63</v>
      </c>
      <c r="B68" s="239"/>
      <c r="C68" s="239"/>
      <c r="D68" s="239"/>
      <c r="E68" s="239"/>
      <c r="F68" s="239"/>
      <c r="G68" s="239"/>
      <c r="H68" s="327"/>
      <c r="I68" s="402" t="s">
        <v>416</v>
      </c>
      <c r="J68" s="192"/>
      <c r="K68" s="192"/>
      <c r="L68" s="192"/>
      <c r="M68" s="192"/>
      <c r="N68" s="192"/>
      <c r="O68" s="192"/>
      <c r="P68" s="192"/>
      <c r="Q68" s="192"/>
      <c r="R68" s="192"/>
      <c r="S68" s="192"/>
      <c r="T68" s="192"/>
      <c r="U68" s="192"/>
      <c r="V68" s="192"/>
      <c r="W68" s="192"/>
      <c r="X68" s="192"/>
      <c r="Y68" s="192"/>
      <c r="Z68" s="192"/>
      <c r="AA68" s="193"/>
      <c r="AB68" s="406" t="s">
        <v>513</v>
      </c>
      <c r="AC68" s="407"/>
      <c r="AD68" s="408"/>
      <c r="AE68" s="420"/>
      <c r="AF68" s="420"/>
      <c r="AG68" s="420"/>
      <c r="AH68" s="420"/>
      <c r="AI68" s="420"/>
      <c r="AJ68" s="420"/>
      <c r="AK68" s="420"/>
      <c r="AL68" s="421"/>
      <c r="AM68" s="1"/>
    </row>
    <row r="69" spans="1:39" ht="16.5" thickBot="1" x14ac:dyDescent="0.3">
      <c r="A69" s="310"/>
      <c r="B69" s="215"/>
      <c r="C69" s="215"/>
      <c r="D69" s="215"/>
      <c r="E69" s="215"/>
      <c r="F69" s="215"/>
      <c r="G69" s="215"/>
      <c r="H69" s="311"/>
      <c r="I69" s="402" t="s">
        <v>64</v>
      </c>
      <c r="J69" s="192"/>
      <c r="K69" s="192"/>
      <c r="L69" s="192"/>
      <c r="M69" s="192"/>
      <c r="N69" s="192"/>
      <c r="O69" s="192"/>
      <c r="P69" s="192"/>
      <c r="Q69" s="192"/>
      <c r="R69" s="192"/>
      <c r="S69" s="192"/>
      <c r="T69" s="192"/>
      <c r="U69" s="192"/>
      <c r="V69" s="192"/>
      <c r="W69" s="192"/>
      <c r="X69" s="192"/>
      <c r="Y69" s="192"/>
      <c r="Z69" s="192"/>
      <c r="AA69" s="193"/>
      <c r="AB69" s="406" t="s">
        <v>513</v>
      </c>
      <c r="AC69" s="407"/>
      <c r="AD69" s="408"/>
      <c r="AE69" s="422"/>
      <c r="AF69" s="422"/>
      <c r="AG69" s="422"/>
      <c r="AH69" s="422"/>
      <c r="AI69" s="422"/>
      <c r="AJ69" s="422"/>
      <c r="AK69" s="422"/>
      <c r="AL69" s="423"/>
      <c r="AM69" s="1"/>
    </row>
    <row r="70" spans="1:39" ht="16.5" thickBot="1" x14ac:dyDescent="0.3">
      <c r="A70" s="310"/>
      <c r="B70" s="215"/>
      <c r="C70" s="215"/>
      <c r="D70" s="215"/>
      <c r="E70" s="215"/>
      <c r="F70" s="215"/>
      <c r="G70" s="215"/>
      <c r="H70" s="311"/>
      <c r="I70" s="425" t="s">
        <v>65</v>
      </c>
      <c r="J70" s="195"/>
      <c r="K70" s="195"/>
      <c r="L70" s="195"/>
      <c r="M70" s="195"/>
      <c r="N70" s="195"/>
      <c r="O70" s="195"/>
      <c r="P70" s="195"/>
      <c r="Q70" s="195"/>
      <c r="R70" s="195"/>
      <c r="S70" s="195"/>
      <c r="T70" s="195"/>
      <c r="U70" s="195"/>
      <c r="V70" s="195"/>
      <c r="W70" s="195"/>
      <c r="X70" s="195"/>
      <c r="Y70" s="195"/>
      <c r="Z70" s="195"/>
      <c r="AA70" s="196"/>
      <c r="AB70" s="426">
        <v>1.4999999999999999E-2</v>
      </c>
      <c r="AC70" s="427"/>
      <c r="AD70" s="428"/>
      <c r="AE70" s="422"/>
      <c r="AF70" s="422"/>
      <c r="AG70" s="422"/>
      <c r="AH70" s="422"/>
      <c r="AI70" s="422"/>
      <c r="AJ70" s="422"/>
      <c r="AK70" s="422"/>
      <c r="AL70" s="423"/>
      <c r="AM70" s="1"/>
    </row>
    <row r="71" spans="1:39" ht="17.25" thickTop="1" thickBot="1" x14ac:dyDescent="0.3">
      <c r="A71" s="310"/>
      <c r="B71" s="215"/>
      <c r="C71" s="215"/>
      <c r="D71" s="215"/>
      <c r="E71" s="215"/>
      <c r="F71" s="215"/>
      <c r="G71" s="215"/>
      <c r="H71" s="311"/>
      <c r="I71" s="300" t="s">
        <v>66</v>
      </c>
      <c r="J71" s="245"/>
      <c r="K71" s="245"/>
      <c r="L71" s="245"/>
      <c r="M71" s="245"/>
      <c r="N71" s="245"/>
      <c r="O71" s="245"/>
      <c r="P71" s="245"/>
      <c r="Q71" s="245"/>
      <c r="R71" s="245"/>
      <c r="S71" s="245"/>
      <c r="T71" s="245"/>
      <c r="U71" s="245"/>
      <c r="V71" s="245"/>
      <c r="W71" s="245"/>
      <c r="X71" s="245"/>
      <c r="Y71" s="245"/>
      <c r="Z71" s="245"/>
      <c r="AA71" s="246"/>
      <c r="AB71" s="426">
        <v>0.2</v>
      </c>
      <c r="AC71" s="427"/>
      <c r="AD71" s="428"/>
      <c r="AE71" s="422"/>
      <c r="AF71" s="422"/>
      <c r="AG71" s="422"/>
      <c r="AH71" s="422"/>
      <c r="AI71" s="422"/>
      <c r="AJ71" s="422"/>
      <c r="AK71" s="422"/>
      <c r="AL71" s="423"/>
      <c r="AM71" s="1"/>
    </row>
    <row r="72" spans="1:39" ht="16.5" thickBot="1" x14ac:dyDescent="0.3">
      <c r="A72" s="310"/>
      <c r="B72" s="215"/>
      <c r="C72" s="215"/>
      <c r="D72" s="215"/>
      <c r="E72" s="215"/>
      <c r="F72" s="215"/>
      <c r="G72" s="215"/>
      <c r="H72" s="311"/>
      <c r="I72" s="402" t="s">
        <v>417</v>
      </c>
      <c r="J72" s="192"/>
      <c r="K72" s="192"/>
      <c r="L72" s="192"/>
      <c r="M72" s="192"/>
      <c r="N72" s="192"/>
      <c r="O72" s="192"/>
      <c r="P72" s="193"/>
      <c r="Q72" s="191" t="s">
        <v>418</v>
      </c>
      <c r="R72" s="192"/>
      <c r="S72" s="192"/>
      <c r="T72" s="192"/>
      <c r="U72" s="192"/>
      <c r="V72" s="192"/>
      <c r="W72" s="192"/>
      <c r="X72" s="193"/>
      <c r="Y72" s="191" t="s">
        <v>419</v>
      </c>
      <c r="Z72" s="192"/>
      <c r="AA72" s="192"/>
      <c r="AB72" s="192"/>
      <c r="AC72" s="192"/>
      <c r="AD72" s="404"/>
      <c r="AE72" s="422"/>
      <c r="AF72" s="422"/>
      <c r="AG72" s="422"/>
      <c r="AH72" s="422"/>
      <c r="AI72" s="422"/>
      <c r="AJ72" s="422"/>
      <c r="AK72" s="422"/>
      <c r="AL72" s="423"/>
      <c r="AM72" s="1"/>
    </row>
    <row r="73" spans="1:39" ht="27.75" customHeight="1" thickBot="1" x14ac:dyDescent="0.3">
      <c r="A73" s="310"/>
      <c r="B73" s="215"/>
      <c r="C73" s="215"/>
      <c r="D73" s="215"/>
      <c r="E73" s="215"/>
      <c r="F73" s="215"/>
      <c r="G73" s="215"/>
      <c r="H73" s="311"/>
      <c r="I73" s="143" t="s">
        <v>514</v>
      </c>
      <c r="J73" s="144"/>
      <c r="K73" s="144"/>
      <c r="L73" s="144"/>
      <c r="M73" s="38"/>
      <c r="N73" s="38"/>
      <c r="O73" s="38"/>
      <c r="P73" s="40"/>
      <c r="Q73" s="417" t="s">
        <v>514</v>
      </c>
      <c r="R73" s="144"/>
      <c r="S73" s="144"/>
      <c r="T73" s="144"/>
      <c r="U73" s="144" t="e">
        <f>INDEX(Manual!$1:$1048576,MATCH('Formulario MPS'!$AK$5,Manual!$B:$B,0),MATCH('Formulario MPS'!$I$72,Manual!$1:$1,0))</f>
        <v>#N/A</v>
      </c>
      <c r="V73" s="144"/>
      <c r="W73" s="144"/>
      <c r="X73" s="418"/>
      <c r="Y73" s="417" t="s">
        <v>514</v>
      </c>
      <c r="Z73" s="144"/>
      <c r="AA73" s="144"/>
      <c r="AB73" s="144"/>
      <c r="AC73" s="144"/>
      <c r="AD73" s="419"/>
      <c r="AE73" s="422"/>
      <c r="AF73" s="422"/>
      <c r="AG73" s="422"/>
      <c r="AH73" s="422"/>
      <c r="AI73" s="422"/>
      <c r="AJ73" s="422"/>
      <c r="AK73" s="422"/>
      <c r="AL73" s="423"/>
      <c r="AM73" s="1"/>
    </row>
    <row r="74" spans="1:39" ht="16.5" thickBot="1" x14ac:dyDescent="0.3">
      <c r="A74" s="310"/>
      <c r="B74" s="215"/>
      <c r="C74" s="215"/>
      <c r="D74" s="215"/>
      <c r="E74" s="215"/>
      <c r="F74" s="215"/>
      <c r="G74" s="215"/>
      <c r="H74" s="311"/>
      <c r="I74" s="331" t="s">
        <v>67</v>
      </c>
      <c r="J74" s="239"/>
      <c r="K74" s="239"/>
      <c r="L74" s="239"/>
      <c r="M74" s="239"/>
      <c r="N74" s="239"/>
      <c r="O74" s="239"/>
      <c r="P74" s="239"/>
      <c r="Q74" s="239"/>
      <c r="R74" s="239"/>
      <c r="S74" s="239"/>
      <c r="T74" s="239"/>
      <c r="U74" s="239"/>
      <c r="V74" s="239"/>
      <c r="W74" s="239"/>
      <c r="X74" s="240"/>
      <c r="Y74" s="429">
        <v>153000</v>
      </c>
      <c r="Z74" s="369"/>
      <c r="AA74" s="369"/>
      <c r="AB74" s="369"/>
      <c r="AC74" s="369"/>
      <c r="AD74" s="430"/>
      <c r="AE74" s="424"/>
      <c r="AF74" s="424"/>
      <c r="AG74" s="424"/>
      <c r="AH74" s="424"/>
      <c r="AI74" s="424"/>
      <c r="AJ74" s="424"/>
      <c r="AK74" s="424"/>
      <c r="AL74" s="423"/>
      <c r="AM74" s="1"/>
    </row>
    <row r="75" spans="1:39" ht="16.5" customHeight="1" thickBot="1" x14ac:dyDescent="0.3">
      <c r="A75" s="348" t="s">
        <v>68</v>
      </c>
      <c r="B75" s="239"/>
      <c r="C75" s="239"/>
      <c r="D75" s="239"/>
      <c r="E75" s="239"/>
      <c r="F75" s="239"/>
      <c r="G75" s="239"/>
      <c r="H75" s="327"/>
      <c r="I75" s="402" t="s">
        <v>69</v>
      </c>
      <c r="J75" s="192"/>
      <c r="K75" s="192"/>
      <c r="L75" s="193"/>
      <c r="M75" s="191" t="s">
        <v>70</v>
      </c>
      <c r="N75" s="192"/>
      <c r="O75" s="192"/>
      <c r="P75" s="192"/>
      <c r="Q75" s="192"/>
      <c r="R75" s="192"/>
      <c r="S75" s="192"/>
      <c r="T75" s="193"/>
      <c r="U75" s="163" t="s">
        <v>71</v>
      </c>
      <c r="V75" s="164"/>
      <c r="W75" s="164"/>
      <c r="X75" s="164"/>
      <c r="Y75" s="164"/>
      <c r="Z75" s="164"/>
      <c r="AA75" s="164"/>
      <c r="AB75" s="164"/>
      <c r="AC75" s="164"/>
      <c r="AD75" s="403"/>
      <c r="AE75" s="392"/>
      <c r="AF75" s="393"/>
      <c r="AG75" s="393"/>
      <c r="AH75" s="393"/>
      <c r="AI75" s="393"/>
      <c r="AJ75" s="393"/>
      <c r="AK75" s="393"/>
      <c r="AL75" s="394"/>
      <c r="AM75" s="1"/>
    </row>
    <row r="76" spans="1:39" ht="22.5" customHeight="1" thickBot="1" x14ac:dyDescent="0.3">
      <c r="A76" s="214"/>
      <c r="B76" s="215"/>
      <c r="C76" s="215"/>
      <c r="D76" s="215"/>
      <c r="E76" s="215"/>
      <c r="F76" s="215"/>
      <c r="G76" s="215"/>
      <c r="H76" s="311"/>
      <c r="I76" s="293" t="s">
        <v>513</v>
      </c>
      <c r="J76" s="252"/>
      <c r="K76" s="252"/>
      <c r="L76" s="253"/>
      <c r="M76" s="251"/>
      <c r="N76" s="252"/>
      <c r="O76" s="252"/>
      <c r="P76" s="252"/>
      <c r="Q76" s="252"/>
      <c r="R76" s="252"/>
      <c r="S76" s="252"/>
      <c r="T76" s="253"/>
      <c r="U76" s="251"/>
      <c r="V76" s="252"/>
      <c r="W76" s="252"/>
      <c r="X76" s="252"/>
      <c r="Y76" s="252"/>
      <c r="Z76" s="252"/>
      <c r="AA76" s="252"/>
      <c r="AB76" s="252"/>
      <c r="AC76" s="252"/>
      <c r="AD76" s="360"/>
      <c r="AE76" s="395"/>
      <c r="AF76" s="396"/>
      <c r="AG76" s="396"/>
      <c r="AH76" s="396"/>
      <c r="AI76" s="396"/>
      <c r="AJ76" s="396"/>
      <c r="AK76" s="396"/>
      <c r="AL76" s="397"/>
      <c r="AM76" s="1"/>
    </row>
    <row r="77" spans="1:39" ht="21" customHeight="1" thickBot="1" x14ac:dyDescent="0.3">
      <c r="A77" s="217"/>
      <c r="B77" s="218"/>
      <c r="C77" s="218"/>
      <c r="D77" s="218"/>
      <c r="E77" s="218"/>
      <c r="F77" s="218"/>
      <c r="G77" s="218"/>
      <c r="H77" s="350"/>
      <c r="I77" s="293"/>
      <c r="J77" s="252"/>
      <c r="K77" s="252"/>
      <c r="L77" s="253"/>
      <c r="M77" s="251"/>
      <c r="N77" s="252"/>
      <c r="O77" s="252"/>
      <c r="P77" s="252"/>
      <c r="Q77" s="252"/>
      <c r="R77" s="252"/>
      <c r="S77" s="252"/>
      <c r="T77" s="253"/>
      <c r="U77" s="251"/>
      <c r="V77" s="252"/>
      <c r="W77" s="252"/>
      <c r="X77" s="252"/>
      <c r="Y77" s="252"/>
      <c r="Z77" s="252"/>
      <c r="AA77" s="252"/>
      <c r="AB77" s="252"/>
      <c r="AC77" s="252"/>
      <c r="AD77" s="360"/>
      <c r="AE77" s="398"/>
      <c r="AF77" s="399"/>
      <c r="AG77" s="399"/>
      <c r="AH77" s="399"/>
      <c r="AI77" s="399"/>
      <c r="AJ77" s="399"/>
      <c r="AK77" s="399"/>
      <c r="AL77" s="400"/>
      <c r="AM77" s="1"/>
    </row>
    <row r="78" spans="1:39" ht="16.5" thickBot="1" x14ac:dyDescent="0.3">
      <c r="A78" s="348" t="s">
        <v>72</v>
      </c>
      <c r="B78" s="239"/>
      <c r="C78" s="239"/>
      <c r="D78" s="239"/>
      <c r="E78" s="239"/>
      <c r="F78" s="239"/>
      <c r="G78" s="239"/>
      <c r="H78" s="327"/>
      <c r="I78" s="402" t="s">
        <v>73</v>
      </c>
      <c r="J78" s="192"/>
      <c r="K78" s="192"/>
      <c r="L78" s="193"/>
      <c r="M78" s="191" t="s">
        <v>74</v>
      </c>
      <c r="N78" s="192"/>
      <c r="O78" s="192"/>
      <c r="P78" s="192"/>
      <c r="Q78" s="192"/>
      <c r="R78" s="192"/>
      <c r="S78" s="192"/>
      <c r="T78" s="192"/>
      <c r="U78" s="192"/>
      <c r="V78" s="192"/>
      <c r="W78" s="192"/>
      <c r="X78" s="192"/>
      <c r="Y78" s="192"/>
      <c r="Z78" s="192"/>
      <c r="AA78" s="192"/>
      <c r="AB78" s="192"/>
      <c r="AC78" s="192"/>
      <c r="AD78" s="372"/>
      <c r="AE78" s="392"/>
      <c r="AF78" s="393"/>
      <c r="AG78" s="393"/>
      <c r="AH78" s="393"/>
      <c r="AI78" s="393"/>
      <c r="AJ78" s="393"/>
      <c r="AK78" s="393"/>
      <c r="AL78" s="394"/>
      <c r="AM78" s="1"/>
    </row>
    <row r="79" spans="1:39" ht="101.25" customHeight="1" thickBot="1" x14ac:dyDescent="0.3">
      <c r="A79" s="214"/>
      <c r="B79" s="215"/>
      <c r="C79" s="215"/>
      <c r="D79" s="215"/>
      <c r="E79" s="215"/>
      <c r="F79" s="215"/>
      <c r="G79" s="215"/>
      <c r="H79" s="311"/>
      <c r="I79" s="401">
        <v>42632</v>
      </c>
      <c r="J79" s="252"/>
      <c r="K79" s="252"/>
      <c r="L79" s="253"/>
      <c r="M79" s="137" t="s">
        <v>515</v>
      </c>
      <c r="N79" s="138"/>
      <c r="O79" s="138"/>
      <c r="P79" s="138"/>
      <c r="Q79" s="138"/>
      <c r="R79" s="138"/>
      <c r="S79" s="138"/>
      <c r="T79" s="138"/>
      <c r="U79" s="138"/>
      <c r="V79" s="138"/>
      <c r="W79" s="138"/>
      <c r="X79" s="138"/>
      <c r="Y79" s="138"/>
      <c r="Z79" s="138"/>
      <c r="AA79" s="138"/>
      <c r="AB79" s="138"/>
      <c r="AC79" s="138"/>
      <c r="AD79" s="405"/>
      <c r="AE79" s="395"/>
      <c r="AF79" s="396"/>
      <c r="AG79" s="396"/>
      <c r="AH79" s="396"/>
      <c r="AI79" s="396"/>
      <c r="AJ79" s="396"/>
      <c r="AK79" s="396"/>
      <c r="AL79" s="397"/>
      <c r="AM79" s="1"/>
    </row>
    <row r="80" spans="1:39" ht="16.5" thickBot="1" x14ac:dyDescent="0.3">
      <c r="A80" s="217"/>
      <c r="B80" s="218"/>
      <c r="C80" s="218"/>
      <c r="D80" s="218"/>
      <c r="E80" s="218"/>
      <c r="F80" s="218"/>
      <c r="G80" s="218"/>
      <c r="H80" s="350"/>
      <c r="I80" s="293"/>
      <c r="J80" s="252"/>
      <c r="K80" s="252"/>
      <c r="L80" s="253"/>
      <c r="M80" s="137"/>
      <c r="N80" s="138"/>
      <c r="O80" s="138"/>
      <c r="P80" s="138"/>
      <c r="Q80" s="138"/>
      <c r="R80" s="138"/>
      <c r="S80" s="138"/>
      <c r="T80" s="138"/>
      <c r="U80" s="138"/>
      <c r="V80" s="138"/>
      <c r="W80" s="138"/>
      <c r="X80" s="138"/>
      <c r="Y80" s="138"/>
      <c r="Z80" s="138"/>
      <c r="AA80" s="138"/>
      <c r="AB80" s="138"/>
      <c r="AC80" s="138"/>
      <c r="AD80" s="405"/>
      <c r="AE80" s="398"/>
      <c r="AF80" s="399"/>
      <c r="AG80" s="399"/>
      <c r="AH80" s="399"/>
      <c r="AI80" s="399"/>
      <c r="AJ80" s="399"/>
      <c r="AK80" s="399"/>
      <c r="AL80" s="400"/>
      <c r="AM80" s="1"/>
    </row>
    <row r="81" spans="1:39" ht="16.5" thickBot="1" x14ac:dyDescent="0.3">
      <c r="A81" s="348" t="s">
        <v>75</v>
      </c>
      <c r="B81" s="239"/>
      <c r="C81" s="239"/>
      <c r="D81" s="239"/>
      <c r="E81" s="239"/>
      <c r="F81" s="239"/>
      <c r="G81" s="239"/>
      <c r="H81" s="327"/>
      <c r="I81" s="402" t="s">
        <v>73</v>
      </c>
      <c r="J81" s="192"/>
      <c r="K81" s="192"/>
      <c r="L81" s="193"/>
      <c r="M81" s="191" t="s">
        <v>76</v>
      </c>
      <c r="N81" s="192"/>
      <c r="O81" s="192"/>
      <c r="P81" s="192"/>
      <c r="Q81" s="192"/>
      <c r="R81" s="192"/>
      <c r="S81" s="192"/>
      <c r="T81" s="192"/>
      <c r="U81" s="192"/>
      <c r="V81" s="192"/>
      <c r="W81" s="192"/>
      <c r="X81" s="192"/>
      <c r="Y81" s="192"/>
      <c r="Z81" s="192"/>
      <c r="AA81" s="192"/>
      <c r="AB81" s="192"/>
      <c r="AC81" s="192"/>
      <c r="AD81" s="372"/>
      <c r="AE81" s="392"/>
      <c r="AF81" s="393"/>
      <c r="AG81" s="393"/>
      <c r="AH81" s="393"/>
      <c r="AI81" s="393"/>
      <c r="AJ81" s="393"/>
      <c r="AK81" s="393"/>
      <c r="AL81" s="394"/>
      <c r="AM81" s="1"/>
    </row>
    <row r="82" spans="1:39" ht="16.5" thickBot="1" x14ac:dyDescent="0.3">
      <c r="A82" s="214"/>
      <c r="B82" s="215"/>
      <c r="C82" s="215"/>
      <c r="D82" s="215"/>
      <c r="E82" s="215"/>
      <c r="F82" s="215"/>
      <c r="G82" s="215"/>
      <c r="H82" s="311"/>
      <c r="I82" s="293"/>
      <c r="J82" s="252"/>
      <c r="K82" s="252"/>
      <c r="L82" s="253"/>
      <c r="M82" s="251"/>
      <c r="N82" s="252"/>
      <c r="O82" s="252"/>
      <c r="P82" s="252"/>
      <c r="Q82" s="252"/>
      <c r="R82" s="252"/>
      <c r="S82" s="252"/>
      <c r="T82" s="252"/>
      <c r="U82" s="252"/>
      <c r="V82" s="252"/>
      <c r="W82" s="252"/>
      <c r="X82" s="252"/>
      <c r="Y82" s="252"/>
      <c r="Z82" s="252"/>
      <c r="AA82" s="252"/>
      <c r="AB82" s="252"/>
      <c r="AC82" s="252"/>
      <c r="AD82" s="360"/>
      <c r="AE82" s="395"/>
      <c r="AF82" s="396"/>
      <c r="AG82" s="396"/>
      <c r="AH82" s="396"/>
      <c r="AI82" s="396"/>
      <c r="AJ82" s="396"/>
      <c r="AK82" s="396"/>
      <c r="AL82" s="397"/>
      <c r="AM82" s="1"/>
    </row>
    <row r="83" spans="1:39" ht="16.5" thickBot="1" x14ac:dyDescent="0.3">
      <c r="A83" s="214"/>
      <c r="B83" s="215"/>
      <c r="C83" s="215"/>
      <c r="D83" s="215"/>
      <c r="E83" s="215"/>
      <c r="F83" s="215"/>
      <c r="G83" s="215"/>
      <c r="H83" s="311"/>
      <c r="I83" s="293"/>
      <c r="J83" s="252"/>
      <c r="K83" s="252"/>
      <c r="L83" s="253"/>
      <c r="M83" s="251"/>
      <c r="N83" s="252"/>
      <c r="O83" s="252"/>
      <c r="P83" s="252"/>
      <c r="Q83" s="252"/>
      <c r="R83" s="252"/>
      <c r="S83" s="252"/>
      <c r="T83" s="252"/>
      <c r="U83" s="252"/>
      <c r="V83" s="252"/>
      <c r="W83" s="252"/>
      <c r="X83" s="252"/>
      <c r="Y83" s="252"/>
      <c r="Z83" s="252"/>
      <c r="AA83" s="252"/>
      <c r="AB83" s="252"/>
      <c r="AC83" s="252"/>
      <c r="AD83" s="360"/>
      <c r="AE83" s="395"/>
      <c r="AF83" s="396"/>
      <c r="AG83" s="396"/>
      <c r="AH83" s="396"/>
      <c r="AI83" s="396"/>
      <c r="AJ83" s="396"/>
      <c r="AK83" s="396"/>
      <c r="AL83" s="397"/>
      <c r="AM83" s="1"/>
    </row>
    <row r="84" spans="1:39" ht="16.5" thickBot="1" x14ac:dyDescent="0.3">
      <c r="A84" s="217"/>
      <c r="B84" s="218"/>
      <c r="C84" s="218"/>
      <c r="D84" s="218"/>
      <c r="E84" s="218"/>
      <c r="F84" s="218"/>
      <c r="G84" s="218"/>
      <c r="H84" s="350"/>
      <c r="I84" s="293"/>
      <c r="J84" s="252"/>
      <c r="K84" s="252"/>
      <c r="L84" s="253"/>
      <c r="M84" s="251"/>
      <c r="N84" s="252"/>
      <c r="O84" s="252"/>
      <c r="P84" s="252"/>
      <c r="Q84" s="252"/>
      <c r="R84" s="252"/>
      <c r="S84" s="252"/>
      <c r="T84" s="252"/>
      <c r="U84" s="252"/>
      <c r="V84" s="252"/>
      <c r="W84" s="252"/>
      <c r="X84" s="252"/>
      <c r="Y84" s="252"/>
      <c r="Z84" s="252"/>
      <c r="AA84" s="252"/>
      <c r="AB84" s="252"/>
      <c r="AC84" s="252"/>
      <c r="AD84" s="360"/>
      <c r="AE84" s="398"/>
      <c r="AF84" s="399"/>
      <c r="AG84" s="399"/>
      <c r="AH84" s="399"/>
      <c r="AI84" s="399"/>
      <c r="AJ84" s="399"/>
      <c r="AK84" s="399"/>
      <c r="AL84" s="400"/>
      <c r="AM84" s="1"/>
    </row>
    <row r="85" spans="1:39" ht="33" customHeight="1" thickBot="1" x14ac:dyDescent="0.3">
      <c r="A85" s="389" t="s">
        <v>77</v>
      </c>
      <c r="B85" s="390"/>
      <c r="C85" s="390"/>
      <c r="D85" s="390"/>
      <c r="E85" s="390"/>
      <c r="F85" s="390"/>
      <c r="G85" s="390"/>
      <c r="H85" s="390"/>
      <c r="I85" s="390"/>
      <c r="J85" s="390"/>
      <c r="K85" s="390"/>
      <c r="L85" s="390"/>
      <c r="M85" s="390"/>
      <c r="N85" s="390"/>
      <c r="O85" s="390"/>
      <c r="P85" s="390"/>
      <c r="Q85" s="390"/>
      <c r="R85" s="390"/>
      <c r="S85" s="390"/>
      <c r="T85" s="390"/>
      <c r="U85" s="390"/>
      <c r="V85" s="390"/>
      <c r="W85" s="390"/>
      <c r="X85" s="390"/>
      <c r="Y85" s="390"/>
      <c r="Z85" s="390"/>
      <c r="AA85" s="390"/>
      <c r="AB85" s="390"/>
      <c r="AC85" s="390"/>
      <c r="AD85" s="390"/>
      <c r="AE85" s="390"/>
      <c r="AF85" s="390"/>
      <c r="AG85" s="390"/>
      <c r="AH85" s="390"/>
      <c r="AI85" s="390"/>
      <c r="AJ85" s="390"/>
      <c r="AK85" s="390"/>
      <c r="AL85" s="391"/>
      <c r="AM85" s="1"/>
    </row>
    <row r="86" spans="1:39" ht="42.75" customHeight="1" x14ac:dyDescent="0.25">
      <c r="A86" s="386" t="s">
        <v>78</v>
      </c>
      <c r="B86" s="385"/>
      <c r="C86" s="385"/>
      <c r="D86" s="387"/>
      <c r="E86" s="384" t="s">
        <v>79</v>
      </c>
      <c r="F86" s="385"/>
      <c r="G86" s="387"/>
      <c r="H86" s="384" t="s">
        <v>80</v>
      </c>
      <c r="I86" s="385"/>
      <c r="J86" s="385"/>
      <c r="K86" s="385"/>
      <c r="L86" s="385"/>
      <c r="M86" s="385"/>
      <c r="N86" s="385"/>
      <c r="O86" s="385"/>
      <c r="P86" s="385"/>
      <c r="Q86" s="385"/>
      <c r="R86" s="387"/>
      <c r="S86" s="384" t="s">
        <v>82</v>
      </c>
      <c r="T86" s="385"/>
      <c r="U86" s="385"/>
      <c r="V86" s="385"/>
      <c r="W86" s="385"/>
      <c r="X86" s="385"/>
      <c r="Y86" s="386" t="s">
        <v>83</v>
      </c>
      <c r="Z86" s="385"/>
      <c r="AA86" s="385"/>
      <c r="AB86" s="387"/>
      <c r="AC86" s="384" t="s">
        <v>422</v>
      </c>
      <c r="AD86" s="385"/>
      <c r="AE86" s="385"/>
      <c r="AF86" s="385"/>
      <c r="AG86" s="387"/>
      <c r="AH86" s="384" t="s">
        <v>84</v>
      </c>
      <c r="AI86" s="385"/>
      <c r="AJ86" s="385"/>
      <c r="AK86" s="387"/>
      <c r="AL86" s="41" t="s">
        <v>85</v>
      </c>
      <c r="AM86" s="276"/>
    </row>
    <row r="87" spans="1:39" ht="51" customHeight="1" thickBot="1" x14ac:dyDescent="0.3">
      <c r="A87" s="356"/>
      <c r="B87" s="353"/>
      <c r="C87" s="353"/>
      <c r="D87" s="388"/>
      <c r="E87" s="352"/>
      <c r="F87" s="353"/>
      <c r="G87" s="388"/>
      <c r="H87" s="352" t="s">
        <v>81</v>
      </c>
      <c r="I87" s="353"/>
      <c r="J87" s="353"/>
      <c r="K87" s="353"/>
      <c r="L87" s="353"/>
      <c r="M87" s="353"/>
      <c r="N87" s="353"/>
      <c r="O87" s="353"/>
      <c r="P87" s="353"/>
      <c r="Q87" s="353"/>
      <c r="R87" s="388"/>
      <c r="S87" s="352"/>
      <c r="T87" s="353"/>
      <c r="U87" s="353"/>
      <c r="V87" s="353"/>
      <c r="W87" s="353"/>
      <c r="X87" s="353"/>
      <c r="Y87" s="356" t="s">
        <v>138</v>
      </c>
      <c r="Z87" s="353"/>
      <c r="AA87" s="353"/>
      <c r="AB87" s="388"/>
      <c r="AC87" s="352"/>
      <c r="AD87" s="353"/>
      <c r="AE87" s="353"/>
      <c r="AF87" s="353"/>
      <c r="AG87" s="388"/>
      <c r="AH87" s="352"/>
      <c r="AI87" s="353"/>
      <c r="AJ87" s="353"/>
      <c r="AK87" s="388"/>
      <c r="AL87" s="42" t="s">
        <v>86</v>
      </c>
      <c r="AM87" s="276"/>
    </row>
    <row r="88" spans="1:39" ht="16.5" thickBot="1" x14ac:dyDescent="0.3">
      <c r="A88" s="349" t="s">
        <v>87</v>
      </c>
      <c r="B88" s="218"/>
      <c r="C88" s="218"/>
      <c r="D88" s="350"/>
      <c r="E88" s="376">
        <v>20</v>
      </c>
      <c r="F88" s="377"/>
      <c r="G88" s="378"/>
      <c r="H88" s="379">
        <v>-585410.89</v>
      </c>
      <c r="I88" s="380"/>
      <c r="J88" s="380"/>
      <c r="K88" s="380"/>
      <c r="L88" s="380"/>
      <c r="M88" s="380"/>
      <c r="N88" s="380"/>
      <c r="O88" s="380"/>
      <c r="P88" s="380"/>
      <c r="Q88" s="380"/>
      <c r="R88" s="381"/>
      <c r="S88" s="382"/>
      <c r="T88" s="380"/>
      <c r="U88" s="380"/>
      <c r="V88" s="380"/>
      <c r="W88" s="380"/>
      <c r="X88" s="380"/>
      <c r="Y88" s="383">
        <v>1000</v>
      </c>
      <c r="Z88" s="380"/>
      <c r="AA88" s="380"/>
      <c r="AB88" s="381"/>
      <c r="AC88" s="382"/>
      <c r="AD88" s="380"/>
      <c r="AE88" s="380"/>
      <c r="AF88" s="380"/>
      <c r="AG88" s="381"/>
      <c r="AH88" s="382"/>
      <c r="AI88" s="380"/>
      <c r="AJ88" s="380"/>
      <c r="AK88" s="381"/>
      <c r="AL88" s="119"/>
      <c r="AM88" s="1"/>
    </row>
    <row r="89" spans="1:39" ht="16.5" thickBot="1" x14ac:dyDescent="0.3">
      <c r="A89" s="371">
        <v>2015</v>
      </c>
      <c r="B89" s="192"/>
      <c r="C89" s="192"/>
      <c r="D89" s="372"/>
      <c r="E89" s="373"/>
      <c r="F89" s="374"/>
      <c r="G89" s="375"/>
      <c r="H89" s="293"/>
      <c r="I89" s="252"/>
      <c r="J89" s="252"/>
      <c r="K89" s="252"/>
      <c r="L89" s="252"/>
      <c r="M89" s="252"/>
      <c r="N89" s="252"/>
      <c r="O89" s="252"/>
      <c r="P89" s="252"/>
      <c r="Q89" s="252"/>
      <c r="R89" s="360"/>
      <c r="S89" s="293"/>
      <c r="T89" s="252"/>
      <c r="U89" s="252"/>
      <c r="V89" s="252"/>
      <c r="W89" s="252"/>
      <c r="X89" s="252"/>
      <c r="Y89" s="251"/>
      <c r="Z89" s="252"/>
      <c r="AA89" s="252"/>
      <c r="AB89" s="360"/>
      <c r="AC89" s="293"/>
      <c r="AD89" s="252"/>
      <c r="AE89" s="252"/>
      <c r="AF89" s="252"/>
      <c r="AG89" s="360"/>
      <c r="AH89" s="293"/>
      <c r="AI89" s="252"/>
      <c r="AJ89" s="252"/>
      <c r="AK89" s="360"/>
      <c r="AL89" s="119"/>
      <c r="AM89" s="1"/>
    </row>
    <row r="90" spans="1:39" ht="16.5" thickBot="1" x14ac:dyDescent="0.3">
      <c r="A90" s="371">
        <v>2014</v>
      </c>
      <c r="B90" s="192"/>
      <c r="C90" s="192"/>
      <c r="D90" s="372"/>
      <c r="E90" s="373"/>
      <c r="F90" s="374"/>
      <c r="G90" s="375"/>
      <c r="H90" s="293"/>
      <c r="I90" s="252"/>
      <c r="J90" s="252"/>
      <c r="K90" s="252"/>
      <c r="L90" s="252"/>
      <c r="M90" s="252"/>
      <c r="N90" s="252"/>
      <c r="O90" s="252"/>
      <c r="P90" s="252"/>
      <c r="Q90" s="252"/>
      <c r="R90" s="360"/>
      <c r="S90" s="293"/>
      <c r="T90" s="252"/>
      <c r="U90" s="252"/>
      <c r="V90" s="252"/>
      <c r="W90" s="252"/>
      <c r="X90" s="252"/>
      <c r="Y90" s="251"/>
      <c r="Z90" s="252"/>
      <c r="AA90" s="252"/>
      <c r="AB90" s="360"/>
      <c r="AC90" s="293"/>
      <c r="AD90" s="252"/>
      <c r="AE90" s="252"/>
      <c r="AF90" s="252"/>
      <c r="AG90" s="360"/>
      <c r="AH90" s="293"/>
      <c r="AI90" s="252"/>
      <c r="AJ90" s="252"/>
      <c r="AK90" s="360"/>
      <c r="AL90" s="119"/>
      <c r="AM90" s="1"/>
    </row>
    <row r="91" spans="1:39" ht="16.5" thickBot="1" x14ac:dyDescent="0.3">
      <c r="A91" s="371">
        <v>2013</v>
      </c>
      <c r="B91" s="192"/>
      <c r="C91" s="192"/>
      <c r="D91" s="372"/>
      <c r="E91" s="373"/>
      <c r="F91" s="374"/>
      <c r="G91" s="375"/>
      <c r="H91" s="293"/>
      <c r="I91" s="252"/>
      <c r="J91" s="252"/>
      <c r="K91" s="252"/>
      <c r="L91" s="252"/>
      <c r="M91" s="252"/>
      <c r="N91" s="252"/>
      <c r="O91" s="252"/>
      <c r="P91" s="252"/>
      <c r="Q91" s="252"/>
      <c r="R91" s="360"/>
      <c r="S91" s="293"/>
      <c r="T91" s="252"/>
      <c r="U91" s="252"/>
      <c r="V91" s="252"/>
      <c r="W91" s="252"/>
      <c r="X91" s="252"/>
      <c r="Y91" s="251"/>
      <c r="Z91" s="252"/>
      <c r="AA91" s="252"/>
      <c r="AB91" s="360"/>
      <c r="AC91" s="293"/>
      <c r="AD91" s="252"/>
      <c r="AE91" s="252"/>
      <c r="AF91" s="252"/>
      <c r="AG91" s="360"/>
      <c r="AH91" s="293"/>
      <c r="AI91" s="252"/>
      <c r="AJ91" s="252"/>
      <c r="AK91" s="360"/>
      <c r="AL91" s="119"/>
      <c r="AM91" s="1"/>
    </row>
    <row r="92" spans="1:39" ht="16.5" thickBot="1" x14ac:dyDescent="0.3">
      <c r="A92" s="371">
        <v>2012</v>
      </c>
      <c r="B92" s="192"/>
      <c r="C92" s="192"/>
      <c r="D92" s="372"/>
      <c r="E92" s="373"/>
      <c r="F92" s="374"/>
      <c r="G92" s="375"/>
      <c r="H92" s="293"/>
      <c r="I92" s="252"/>
      <c r="J92" s="252"/>
      <c r="K92" s="252"/>
      <c r="L92" s="252"/>
      <c r="M92" s="252"/>
      <c r="N92" s="252"/>
      <c r="O92" s="252"/>
      <c r="P92" s="252"/>
      <c r="Q92" s="252"/>
      <c r="R92" s="360"/>
      <c r="S92" s="293"/>
      <c r="T92" s="252"/>
      <c r="U92" s="252"/>
      <c r="V92" s="252"/>
      <c r="W92" s="252"/>
      <c r="X92" s="252"/>
      <c r="Y92" s="251"/>
      <c r="Z92" s="252"/>
      <c r="AA92" s="252"/>
      <c r="AB92" s="360"/>
      <c r="AC92" s="293"/>
      <c r="AD92" s="252"/>
      <c r="AE92" s="252"/>
      <c r="AF92" s="252"/>
      <c r="AG92" s="360"/>
      <c r="AH92" s="293"/>
      <c r="AI92" s="252"/>
      <c r="AJ92" s="252"/>
      <c r="AK92" s="360"/>
      <c r="AL92" s="119"/>
      <c r="AM92" s="1"/>
    </row>
    <row r="93" spans="1:39" ht="16.5" thickBot="1" x14ac:dyDescent="0.3">
      <c r="A93" s="361" t="s">
        <v>88</v>
      </c>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251"/>
      <c r="Z93" s="252"/>
      <c r="AA93" s="252"/>
      <c r="AB93" s="252"/>
      <c r="AC93" s="252"/>
      <c r="AD93" s="252"/>
      <c r="AE93" s="252"/>
      <c r="AF93" s="252"/>
      <c r="AG93" s="252"/>
      <c r="AH93" s="252"/>
      <c r="AI93" s="252"/>
      <c r="AJ93" s="252"/>
      <c r="AK93" s="252"/>
      <c r="AL93" s="253"/>
      <c r="AM93" s="1"/>
    </row>
    <row r="94" spans="1:39" ht="17.25" thickTop="1" thickBot="1" x14ac:dyDescent="0.3">
      <c r="A94" s="362" t="s">
        <v>89</v>
      </c>
      <c r="B94" s="212"/>
      <c r="C94" s="212"/>
      <c r="D94" s="212"/>
      <c r="E94" s="212"/>
      <c r="F94" s="212"/>
      <c r="G94" s="212"/>
      <c r="H94" s="212"/>
      <c r="I94" s="363"/>
      <c r="J94" s="364" t="s">
        <v>90</v>
      </c>
      <c r="K94" s="365"/>
      <c r="L94" s="301" t="s">
        <v>91</v>
      </c>
      <c r="M94" s="302"/>
      <c r="N94" s="302"/>
      <c r="O94" s="302"/>
      <c r="P94" s="302"/>
      <c r="Q94" s="365"/>
      <c r="R94" s="301" t="s">
        <v>92</v>
      </c>
      <c r="S94" s="302"/>
      <c r="T94" s="302"/>
      <c r="U94" s="302"/>
      <c r="V94" s="302"/>
      <c r="W94" s="302"/>
      <c r="X94" s="365"/>
      <c r="Y94" s="183" t="s">
        <v>93</v>
      </c>
      <c r="Z94" s="184"/>
      <c r="AA94" s="184"/>
      <c r="AB94" s="184"/>
      <c r="AC94" s="184"/>
      <c r="AD94" s="184"/>
      <c r="AE94" s="184"/>
      <c r="AF94" s="366"/>
      <c r="AG94" s="183" t="s">
        <v>94</v>
      </c>
      <c r="AH94" s="184"/>
      <c r="AI94" s="184"/>
      <c r="AJ94" s="184"/>
      <c r="AK94" s="184"/>
      <c r="AL94" s="367"/>
      <c r="AM94" s="1"/>
    </row>
    <row r="95" spans="1:39" ht="16.5" thickBot="1" x14ac:dyDescent="0.3">
      <c r="A95" s="310"/>
      <c r="B95" s="215"/>
      <c r="C95" s="215"/>
      <c r="D95" s="215"/>
      <c r="E95" s="215"/>
      <c r="F95" s="215"/>
      <c r="G95" s="215"/>
      <c r="H95" s="215"/>
      <c r="I95" s="311"/>
      <c r="J95" s="358" t="s">
        <v>513</v>
      </c>
      <c r="K95" s="359"/>
      <c r="L95" s="251"/>
      <c r="M95" s="252"/>
      <c r="N95" s="252"/>
      <c r="O95" s="252"/>
      <c r="P95" s="252"/>
      <c r="Q95" s="253"/>
      <c r="R95" s="251"/>
      <c r="S95" s="252"/>
      <c r="T95" s="252"/>
      <c r="U95" s="252"/>
      <c r="V95" s="252"/>
      <c r="W95" s="252"/>
      <c r="X95" s="253"/>
      <c r="Y95" s="251"/>
      <c r="Z95" s="252"/>
      <c r="AA95" s="252"/>
      <c r="AB95" s="252"/>
      <c r="AC95" s="252"/>
      <c r="AD95" s="252"/>
      <c r="AE95" s="252"/>
      <c r="AF95" s="253"/>
      <c r="AG95" s="251"/>
      <c r="AH95" s="252"/>
      <c r="AI95" s="252"/>
      <c r="AJ95" s="252"/>
      <c r="AK95" s="252"/>
      <c r="AL95" s="360"/>
      <c r="AM95" s="1"/>
    </row>
    <row r="96" spans="1:39" ht="16.5" thickBot="1" x14ac:dyDescent="0.3">
      <c r="A96" s="310"/>
      <c r="B96" s="215"/>
      <c r="C96" s="215"/>
      <c r="D96" s="215"/>
      <c r="E96" s="215"/>
      <c r="F96" s="215"/>
      <c r="G96" s="215"/>
      <c r="H96" s="215"/>
      <c r="I96" s="311"/>
      <c r="J96" s="293"/>
      <c r="K96" s="253"/>
      <c r="L96" s="251"/>
      <c r="M96" s="252"/>
      <c r="N96" s="252"/>
      <c r="O96" s="252"/>
      <c r="P96" s="252"/>
      <c r="Q96" s="253"/>
      <c r="R96" s="251"/>
      <c r="S96" s="252"/>
      <c r="T96" s="252"/>
      <c r="U96" s="252"/>
      <c r="V96" s="252"/>
      <c r="W96" s="252"/>
      <c r="X96" s="253"/>
      <c r="Y96" s="251"/>
      <c r="Z96" s="252"/>
      <c r="AA96" s="252"/>
      <c r="AB96" s="252"/>
      <c r="AC96" s="252"/>
      <c r="AD96" s="252"/>
      <c r="AE96" s="252"/>
      <c r="AF96" s="253"/>
      <c r="AG96" s="251"/>
      <c r="AH96" s="252"/>
      <c r="AI96" s="252"/>
      <c r="AJ96" s="252"/>
      <c r="AK96" s="252"/>
      <c r="AL96" s="360"/>
      <c r="AM96" s="1"/>
    </row>
    <row r="97" spans="1:39" ht="16.5" thickBot="1" x14ac:dyDescent="0.3">
      <c r="A97" s="310"/>
      <c r="B97" s="215"/>
      <c r="C97" s="215"/>
      <c r="D97" s="215"/>
      <c r="E97" s="215"/>
      <c r="F97" s="215"/>
      <c r="G97" s="215"/>
      <c r="H97" s="215"/>
      <c r="I97" s="311"/>
      <c r="J97" s="294"/>
      <c r="K97" s="295"/>
      <c r="L97" s="368"/>
      <c r="M97" s="369"/>
      <c r="N97" s="369"/>
      <c r="O97" s="369"/>
      <c r="P97" s="369"/>
      <c r="Q97" s="295"/>
      <c r="R97" s="368"/>
      <c r="S97" s="369"/>
      <c r="T97" s="369"/>
      <c r="U97" s="369"/>
      <c r="V97" s="369"/>
      <c r="W97" s="369"/>
      <c r="X97" s="295"/>
      <c r="Y97" s="368"/>
      <c r="Z97" s="369"/>
      <c r="AA97" s="369"/>
      <c r="AB97" s="369"/>
      <c r="AC97" s="369"/>
      <c r="AD97" s="369"/>
      <c r="AE97" s="369"/>
      <c r="AF97" s="295"/>
      <c r="AG97" s="368"/>
      <c r="AH97" s="369"/>
      <c r="AI97" s="369"/>
      <c r="AJ97" s="369"/>
      <c r="AK97" s="369"/>
      <c r="AL97" s="370"/>
      <c r="AM97" s="1"/>
    </row>
    <row r="98" spans="1:39" x14ac:dyDescent="0.25">
      <c r="A98" s="348" t="s">
        <v>95</v>
      </c>
      <c r="B98" s="239"/>
      <c r="C98" s="239"/>
      <c r="D98" s="239"/>
      <c r="E98" s="239"/>
      <c r="F98" s="239"/>
      <c r="G98" s="239"/>
      <c r="H98" s="239"/>
      <c r="I98" s="239"/>
      <c r="J98" s="239"/>
      <c r="K98" s="239"/>
      <c r="L98" s="239"/>
      <c r="M98" s="239"/>
      <c r="N98" s="239"/>
      <c r="O98" s="239"/>
      <c r="P98" s="239"/>
      <c r="Q98" s="239"/>
      <c r="R98" s="239"/>
      <c r="S98" s="239"/>
      <c r="T98" s="239"/>
      <c r="U98" s="239"/>
      <c r="V98" s="239"/>
      <c r="W98" s="239"/>
      <c r="X98" s="239"/>
      <c r="Y98" s="202"/>
      <c r="Z98" s="203"/>
      <c r="AA98" s="203"/>
      <c r="AB98" s="203"/>
      <c r="AC98" s="203"/>
      <c r="AD98" s="203"/>
      <c r="AE98" s="203"/>
      <c r="AF98" s="203"/>
      <c r="AG98" s="203"/>
      <c r="AH98" s="203"/>
      <c r="AI98" s="203"/>
      <c r="AJ98" s="203"/>
      <c r="AK98" s="203"/>
      <c r="AL98" s="204"/>
      <c r="AM98" s="276"/>
    </row>
    <row r="99" spans="1:39" ht="12.75" customHeight="1" x14ac:dyDescent="0.25">
      <c r="A99" s="214"/>
      <c r="B99" s="215"/>
      <c r="C99" s="215"/>
      <c r="D99" s="215"/>
      <c r="E99" s="215"/>
      <c r="F99" s="215"/>
      <c r="G99" s="215"/>
      <c r="H99" s="215"/>
      <c r="I99" s="215"/>
      <c r="J99" s="215"/>
      <c r="K99" s="215"/>
      <c r="L99" s="215"/>
      <c r="M99" s="215"/>
      <c r="N99" s="215"/>
      <c r="O99" s="215"/>
      <c r="P99" s="215"/>
      <c r="Q99" s="215"/>
      <c r="R99" s="215"/>
      <c r="S99" s="215"/>
      <c r="T99" s="215"/>
      <c r="U99" s="215"/>
      <c r="V99" s="215"/>
      <c r="W99" s="215"/>
      <c r="X99" s="215"/>
      <c r="Y99" s="205"/>
      <c r="Z99" s="206"/>
      <c r="AA99" s="206"/>
      <c r="AB99" s="206"/>
      <c r="AC99" s="206"/>
      <c r="AD99" s="206"/>
      <c r="AE99" s="206"/>
      <c r="AF99" s="206"/>
      <c r="AG99" s="206"/>
      <c r="AH99" s="206"/>
      <c r="AI99" s="206"/>
      <c r="AJ99" s="206"/>
      <c r="AK99" s="206"/>
      <c r="AL99" s="207"/>
      <c r="AM99" s="276"/>
    </row>
    <row r="100" spans="1:39" ht="21.75" customHeight="1" thickBot="1" x14ac:dyDescent="0.3">
      <c r="A100" s="217"/>
      <c r="B100" s="218"/>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08"/>
      <c r="Z100" s="209"/>
      <c r="AA100" s="209"/>
      <c r="AB100" s="209"/>
      <c r="AC100" s="209"/>
      <c r="AD100" s="209"/>
      <c r="AE100" s="209"/>
      <c r="AF100" s="209"/>
      <c r="AG100" s="209"/>
      <c r="AH100" s="209"/>
      <c r="AI100" s="209"/>
      <c r="AJ100" s="209"/>
      <c r="AK100" s="209"/>
      <c r="AL100" s="210"/>
      <c r="AM100" s="276"/>
    </row>
    <row r="101" spans="1:39" ht="15.75" x14ac:dyDescent="0.25">
      <c r="A101" s="310"/>
      <c r="B101" s="215"/>
      <c r="C101" s="215"/>
      <c r="D101" s="215"/>
      <c r="E101" s="215"/>
      <c r="F101" s="215"/>
      <c r="G101" s="215"/>
      <c r="H101" s="311"/>
      <c r="I101" s="351" t="s">
        <v>45</v>
      </c>
      <c r="J101" s="258"/>
      <c r="K101" s="258"/>
      <c r="L101" s="258"/>
      <c r="M101" s="258"/>
      <c r="N101" s="258"/>
      <c r="O101" s="258"/>
      <c r="P101" s="258"/>
      <c r="Q101" s="258"/>
      <c r="R101" s="258"/>
      <c r="S101" s="258"/>
      <c r="T101" s="258"/>
      <c r="U101" s="258"/>
      <c r="V101" s="258"/>
      <c r="W101" s="258"/>
      <c r="X101" s="258"/>
      <c r="Y101" s="258"/>
      <c r="Z101" s="258"/>
      <c r="AA101" s="258"/>
      <c r="AB101" s="258"/>
      <c r="AC101" s="258"/>
      <c r="AD101" s="258"/>
      <c r="AE101" s="354" t="s">
        <v>46</v>
      </c>
      <c r="AF101" s="258"/>
      <c r="AG101" s="258"/>
      <c r="AH101" s="258"/>
      <c r="AI101" s="258"/>
      <c r="AJ101" s="258"/>
      <c r="AK101" s="258"/>
      <c r="AL101" s="355"/>
      <c r="AM101" s="276"/>
    </row>
    <row r="102" spans="1:39" ht="16.5" thickBot="1" x14ac:dyDescent="0.3">
      <c r="A102" s="349"/>
      <c r="B102" s="218"/>
      <c r="C102" s="218"/>
      <c r="D102" s="218"/>
      <c r="E102" s="218"/>
      <c r="F102" s="218"/>
      <c r="G102" s="218"/>
      <c r="H102" s="350"/>
      <c r="I102" s="352" t="s">
        <v>96</v>
      </c>
      <c r="J102" s="353"/>
      <c r="K102" s="353"/>
      <c r="L102" s="353"/>
      <c r="M102" s="353"/>
      <c r="N102" s="353"/>
      <c r="O102" s="353"/>
      <c r="P102" s="353"/>
      <c r="Q102" s="353"/>
      <c r="R102" s="353"/>
      <c r="S102" s="353"/>
      <c r="T102" s="353"/>
      <c r="U102" s="353"/>
      <c r="V102" s="353"/>
      <c r="W102" s="353"/>
      <c r="X102" s="353"/>
      <c r="Y102" s="353"/>
      <c r="Z102" s="353"/>
      <c r="AA102" s="353"/>
      <c r="AB102" s="353"/>
      <c r="AC102" s="353"/>
      <c r="AD102" s="353"/>
      <c r="AE102" s="356"/>
      <c r="AF102" s="353"/>
      <c r="AG102" s="353"/>
      <c r="AH102" s="353"/>
      <c r="AI102" s="353"/>
      <c r="AJ102" s="353"/>
      <c r="AK102" s="353"/>
      <c r="AL102" s="357"/>
      <c r="AM102" s="276"/>
    </row>
    <row r="103" spans="1:39" x14ac:dyDescent="0.25">
      <c r="A103" s="326" t="s">
        <v>97</v>
      </c>
      <c r="B103" s="239"/>
      <c r="C103" s="239"/>
      <c r="D103" s="239"/>
      <c r="E103" s="239"/>
      <c r="F103" s="239"/>
      <c r="G103" s="239"/>
      <c r="H103" s="327"/>
      <c r="I103" s="331" t="s">
        <v>98</v>
      </c>
      <c r="J103" s="239"/>
      <c r="K103" s="239"/>
      <c r="L103" s="239"/>
      <c r="M103" s="239"/>
      <c r="N103" s="239"/>
      <c r="O103" s="239"/>
      <c r="P103" s="239"/>
      <c r="Q103" s="239"/>
      <c r="R103" s="239"/>
      <c r="S103" s="239"/>
      <c r="T103" s="239"/>
      <c r="U103" s="239"/>
      <c r="V103" s="239"/>
      <c r="W103" s="239"/>
      <c r="X103" s="239"/>
      <c r="Y103" s="239"/>
      <c r="Z103" s="239"/>
      <c r="AA103" s="332"/>
      <c r="AB103" s="335" t="s">
        <v>49</v>
      </c>
      <c r="AC103" s="336"/>
      <c r="AD103" s="336"/>
      <c r="AE103" s="202"/>
      <c r="AF103" s="203"/>
      <c r="AG103" s="203"/>
      <c r="AH103" s="203"/>
      <c r="AI103" s="203"/>
      <c r="AJ103" s="203"/>
      <c r="AK103" s="203"/>
      <c r="AL103" s="204"/>
      <c r="AM103" s="276"/>
    </row>
    <row r="104" spans="1:39" ht="15.75" thickBot="1" x14ac:dyDescent="0.3">
      <c r="A104" s="310"/>
      <c r="B104" s="215"/>
      <c r="C104" s="215"/>
      <c r="D104" s="215"/>
      <c r="E104" s="215"/>
      <c r="F104" s="215"/>
      <c r="G104" s="215"/>
      <c r="H104" s="311"/>
      <c r="I104" s="333"/>
      <c r="J104" s="218"/>
      <c r="K104" s="218"/>
      <c r="L104" s="218"/>
      <c r="M104" s="218"/>
      <c r="N104" s="218"/>
      <c r="O104" s="218"/>
      <c r="P104" s="218"/>
      <c r="Q104" s="218"/>
      <c r="R104" s="218"/>
      <c r="S104" s="218"/>
      <c r="T104" s="218"/>
      <c r="U104" s="218"/>
      <c r="V104" s="218"/>
      <c r="W104" s="218"/>
      <c r="X104" s="218"/>
      <c r="Y104" s="218"/>
      <c r="Z104" s="218"/>
      <c r="AA104" s="334"/>
      <c r="AB104" s="337"/>
      <c r="AC104" s="184"/>
      <c r="AD104" s="184"/>
      <c r="AE104" s="205"/>
      <c r="AF104" s="206"/>
      <c r="AG104" s="206"/>
      <c r="AH104" s="206"/>
      <c r="AI104" s="206"/>
      <c r="AJ104" s="206"/>
      <c r="AK104" s="206"/>
      <c r="AL104" s="207"/>
      <c r="AM104" s="276"/>
    </row>
    <row r="105" spans="1:39" ht="16.5" thickBot="1" x14ac:dyDescent="0.3">
      <c r="A105" s="310"/>
      <c r="B105" s="215"/>
      <c r="C105" s="215"/>
      <c r="D105" s="215"/>
      <c r="E105" s="215"/>
      <c r="F105" s="215"/>
      <c r="G105" s="215"/>
      <c r="H105" s="311"/>
      <c r="I105" s="344" t="s">
        <v>519</v>
      </c>
      <c r="J105" s="345"/>
      <c r="K105" s="345"/>
      <c r="L105" s="345"/>
      <c r="M105" s="345"/>
      <c r="N105" s="345"/>
      <c r="O105" s="345"/>
      <c r="P105" s="345"/>
      <c r="Q105" s="345"/>
      <c r="R105" s="345"/>
      <c r="S105" s="345"/>
      <c r="T105" s="345"/>
      <c r="U105" s="345"/>
      <c r="V105" s="345"/>
      <c r="W105" s="345"/>
      <c r="X105" s="345"/>
      <c r="Y105" s="345"/>
      <c r="Z105" s="345"/>
      <c r="AA105" s="346"/>
      <c r="AB105" s="347">
        <v>0.98950000000000005</v>
      </c>
      <c r="AC105" s="252"/>
      <c r="AD105" s="252"/>
      <c r="AE105" s="205"/>
      <c r="AF105" s="206"/>
      <c r="AG105" s="206"/>
      <c r="AH105" s="206"/>
      <c r="AI105" s="206"/>
      <c r="AJ105" s="206"/>
      <c r="AK105" s="206"/>
      <c r="AL105" s="207"/>
      <c r="AM105" s="1"/>
    </row>
    <row r="106" spans="1:39" ht="16.5" thickBot="1" x14ac:dyDescent="0.3">
      <c r="A106" s="310"/>
      <c r="B106" s="215"/>
      <c r="C106" s="215"/>
      <c r="D106" s="215"/>
      <c r="E106" s="215"/>
      <c r="F106" s="215"/>
      <c r="G106" s="215"/>
      <c r="H106" s="311"/>
      <c r="I106" s="344" t="s">
        <v>521</v>
      </c>
      <c r="J106" s="345"/>
      <c r="K106" s="345"/>
      <c r="L106" s="345"/>
      <c r="M106" s="345"/>
      <c r="N106" s="345"/>
      <c r="O106" s="345"/>
      <c r="P106" s="345"/>
      <c r="Q106" s="345"/>
      <c r="R106" s="345"/>
      <c r="S106" s="345"/>
      <c r="T106" s="345"/>
      <c r="U106" s="345"/>
      <c r="V106" s="345"/>
      <c r="W106" s="345"/>
      <c r="X106" s="345"/>
      <c r="Y106" s="345"/>
      <c r="Z106" s="345"/>
      <c r="AA106" s="346"/>
      <c r="AB106" s="347">
        <v>1.0500000000000001E-2</v>
      </c>
      <c r="AC106" s="252"/>
      <c r="AD106" s="252"/>
      <c r="AE106" s="205"/>
      <c r="AF106" s="206"/>
      <c r="AG106" s="206"/>
      <c r="AH106" s="206"/>
      <c r="AI106" s="206"/>
      <c r="AJ106" s="206"/>
      <c r="AK106" s="206"/>
      <c r="AL106" s="207"/>
      <c r="AM106" s="1"/>
    </row>
    <row r="107" spans="1:39" ht="16.5" thickBot="1" x14ac:dyDescent="0.3">
      <c r="A107" s="310"/>
      <c r="B107" s="215"/>
      <c r="C107" s="215"/>
      <c r="D107" s="215"/>
      <c r="E107" s="215"/>
      <c r="F107" s="215"/>
      <c r="G107" s="215"/>
      <c r="H107" s="311"/>
      <c r="I107" s="293"/>
      <c r="J107" s="252"/>
      <c r="K107" s="252"/>
      <c r="L107" s="252"/>
      <c r="M107" s="252"/>
      <c r="N107" s="252"/>
      <c r="O107" s="252"/>
      <c r="P107" s="252"/>
      <c r="Q107" s="252"/>
      <c r="R107" s="252"/>
      <c r="S107" s="252"/>
      <c r="T107" s="252"/>
      <c r="U107" s="252"/>
      <c r="V107" s="252"/>
      <c r="W107" s="252"/>
      <c r="X107" s="252"/>
      <c r="Y107" s="252"/>
      <c r="Z107" s="252"/>
      <c r="AA107" s="324"/>
      <c r="AB107" s="325"/>
      <c r="AC107" s="252"/>
      <c r="AD107" s="252"/>
      <c r="AE107" s="205"/>
      <c r="AF107" s="206"/>
      <c r="AG107" s="206"/>
      <c r="AH107" s="206"/>
      <c r="AI107" s="206"/>
      <c r="AJ107" s="206"/>
      <c r="AK107" s="206"/>
      <c r="AL107" s="207"/>
      <c r="AM107" s="1"/>
    </row>
    <row r="108" spans="1:39" ht="16.5" thickBot="1" x14ac:dyDescent="0.3">
      <c r="A108" s="310"/>
      <c r="B108" s="215"/>
      <c r="C108" s="215"/>
      <c r="D108" s="215"/>
      <c r="E108" s="215"/>
      <c r="F108" s="215"/>
      <c r="G108" s="215"/>
      <c r="H108" s="311"/>
      <c r="I108" s="293"/>
      <c r="J108" s="252"/>
      <c r="K108" s="252"/>
      <c r="L108" s="252"/>
      <c r="M108" s="252"/>
      <c r="N108" s="252"/>
      <c r="O108" s="252"/>
      <c r="P108" s="252"/>
      <c r="Q108" s="252"/>
      <c r="R108" s="252"/>
      <c r="S108" s="252"/>
      <c r="T108" s="252"/>
      <c r="U108" s="252"/>
      <c r="V108" s="252"/>
      <c r="W108" s="252"/>
      <c r="X108" s="252"/>
      <c r="Y108" s="252"/>
      <c r="Z108" s="252"/>
      <c r="AA108" s="324"/>
      <c r="AB108" s="325"/>
      <c r="AC108" s="252"/>
      <c r="AD108" s="252"/>
      <c r="AE108" s="205"/>
      <c r="AF108" s="206"/>
      <c r="AG108" s="206"/>
      <c r="AH108" s="206"/>
      <c r="AI108" s="206"/>
      <c r="AJ108" s="206"/>
      <c r="AK108" s="206"/>
      <c r="AL108" s="207"/>
      <c r="AM108" s="1"/>
    </row>
    <row r="109" spans="1:39" ht="16.5" thickBot="1" x14ac:dyDescent="0.3">
      <c r="A109" s="328"/>
      <c r="B109" s="329"/>
      <c r="C109" s="329"/>
      <c r="D109" s="329"/>
      <c r="E109" s="329"/>
      <c r="F109" s="329"/>
      <c r="G109" s="329"/>
      <c r="H109" s="330"/>
      <c r="I109" s="303"/>
      <c r="J109" s="304"/>
      <c r="K109" s="304"/>
      <c r="L109" s="304"/>
      <c r="M109" s="304"/>
      <c r="N109" s="304"/>
      <c r="O109" s="304"/>
      <c r="P109" s="304"/>
      <c r="Q109" s="304"/>
      <c r="R109" s="304"/>
      <c r="S109" s="304"/>
      <c r="T109" s="304"/>
      <c r="U109" s="304"/>
      <c r="V109" s="304"/>
      <c r="W109" s="304"/>
      <c r="X109" s="304"/>
      <c r="Y109" s="304"/>
      <c r="Z109" s="304"/>
      <c r="AA109" s="305"/>
      <c r="AB109" s="306"/>
      <c r="AC109" s="304"/>
      <c r="AD109" s="304"/>
      <c r="AE109" s="338"/>
      <c r="AF109" s="339"/>
      <c r="AG109" s="339"/>
      <c r="AH109" s="339"/>
      <c r="AI109" s="339"/>
      <c r="AJ109" s="339"/>
      <c r="AK109" s="339"/>
      <c r="AL109" s="340"/>
      <c r="AM109" s="1"/>
    </row>
    <row r="110" spans="1:39" ht="30" customHeight="1" thickTop="1" thickBot="1" x14ac:dyDescent="0.3">
      <c r="A110" s="307" t="s">
        <v>99</v>
      </c>
      <c r="B110" s="308"/>
      <c r="C110" s="308"/>
      <c r="D110" s="308"/>
      <c r="E110" s="308"/>
      <c r="F110" s="308"/>
      <c r="G110" s="308"/>
      <c r="H110" s="309"/>
      <c r="I110" s="312" t="s">
        <v>100</v>
      </c>
      <c r="J110" s="313"/>
      <c r="K110" s="313"/>
      <c r="L110" s="313"/>
      <c r="M110" s="313"/>
      <c r="N110" s="313"/>
      <c r="O110" s="314"/>
      <c r="P110" s="315" t="s">
        <v>101</v>
      </c>
      <c r="Q110" s="313"/>
      <c r="R110" s="313"/>
      <c r="S110" s="313"/>
      <c r="T110" s="313"/>
      <c r="U110" s="313"/>
      <c r="V110" s="313"/>
      <c r="W110" s="313"/>
      <c r="X110" s="313"/>
      <c r="Y110" s="313"/>
      <c r="Z110" s="313"/>
      <c r="AA110" s="314"/>
      <c r="AB110" s="316" t="s">
        <v>102</v>
      </c>
      <c r="AC110" s="317"/>
      <c r="AD110" s="317"/>
      <c r="AE110" s="318"/>
      <c r="AF110" s="319"/>
      <c r="AG110" s="319"/>
      <c r="AH110" s="319"/>
      <c r="AI110" s="319"/>
      <c r="AJ110" s="319"/>
      <c r="AK110" s="319"/>
      <c r="AL110" s="320"/>
      <c r="AM110" s="1"/>
    </row>
    <row r="111" spans="1:39" ht="17.25" thickTop="1" thickBot="1" x14ac:dyDescent="0.3">
      <c r="A111" s="310"/>
      <c r="B111" s="215"/>
      <c r="C111" s="215"/>
      <c r="D111" s="215"/>
      <c r="E111" s="215"/>
      <c r="F111" s="215"/>
      <c r="G111" s="215"/>
      <c r="H111" s="311"/>
      <c r="I111" s="321" t="s">
        <v>520</v>
      </c>
      <c r="J111" s="322"/>
      <c r="K111" s="322"/>
      <c r="L111" s="322"/>
      <c r="M111" s="322"/>
      <c r="N111" s="322"/>
      <c r="O111" s="323"/>
      <c r="P111" s="341"/>
      <c r="Q111" s="342"/>
      <c r="R111" s="342"/>
      <c r="S111" s="342"/>
      <c r="T111" s="342"/>
      <c r="U111" s="342"/>
      <c r="V111" s="342"/>
      <c r="W111" s="342"/>
      <c r="X111" s="342"/>
      <c r="Y111" s="342"/>
      <c r="Z111" s="342"/>
      <c r="AA111" s="343"/>
      <c r="AB111" s="341"/>
      <c r="AC111" s="342"/>
      <c r="AD111" s="342"/>
      <c r="AE111" s="205"/>
      <c r="AF111" s="206"/>
      <c r="AG111" s="206"/>
      <c r="AH111" s="206"/>
      <c r="AI111" s="206"/>
      <c r="AJ111" s="206"/>
      <c r="AK111" s="206"/>
      <c r="AL111" s="207"/>
      <c r="AM111" s="1"/>
    </row>
    <row r="112" spans="1:39" ht="16.5" thickBot="1" x14ac:dyDescent="0.3">
      <c r="A112" s="310"/>
      <c r="B112" s="215"/>
      <c r="C112" s="215"/>
      <c r="D112" s="215"/>
      <c r="E112" s="215"/>
      <c r="F112" s="215"/>
      <c r="G112" s="215"/>
      <c r="H112" s="311"/>
      <c r="I112" s="293" t="s">
        <v>104</v>
      </c>
      <c r="J112" s="252"/>
      <c r="K112" s="252"/>
      <c r="L112" s="252"/>
      <c r="M112" s="252"/>
      <c r="N112" s="252"/>
      <c r="O112" s="253"/>
      <c r="P112" s="251"/>
      <c r="Q112" s="252"/>
      <c r="R112" s="252"/>
      <c r="S112" s="252"/>
      <c r="T112" s="252"/>
      <c r="U112" s="252"/>
      <c r="V112" s="252"/>
      <c r="W112" s="252"/>
      <c r="X112" s="252"/>
      <c r="Y112" s="252"/>
      <c r="Z112" s="252"/>
      <c r="AA112" s="253"/>
      <c r="AB112" s="251"/>
      <c r="AC112" s="252"/>
      <c r="AD112" s="252"/>
      <c r="AE112" s="205"/>
      <c r="AF112" s="206"/>
      <c r="AG112" s="206"/>
      <c r="AH112" s="206"/>
      <c r="AI112" s="206"/>
      <c r="AJ112" s="206"/>
      <c r="AK112" s="206"/>
      <c r="AL112" s="207"/>
      <c r="AM112" s="1"/>
    </row>
    <row r="113" spans="1:39" ht="16.5" thickBot="1" x14ac:dyDescent="0.3">
      <c r="A113" s="310"/>
      <c r="B113" s="215"/>
      <c r="C113" s="215"/>
      <c r="D113" s="215"/>
      <c r="E113" s="215"/>
      <c r="F113" s="215"/>
      <c r="G113" s="215"/>
      <c r="H113" s="311"/>
      <c r="I113" s="293" t="s">
        <v>105</v>
      </c>
      <c r="J113" s="252"/>
      <c r="K113" s="252"/>
      <c r="L113" s="252"/>
      <c r="M113" s="252"/>
      <c r="N113" s="252"/>
      <c r="O113" s="253"/>
      <c r="P113" s="251"/>
      <c r="Q113" s="252"/>
      <c r="R113" s="252"/>
      <c r="S113" s="252"/>
      <c r="T113" s="252"/>
      <c r="U113" s="252"/>
      <c r="V113" s="252"/>
      <c r="W113" s="252"/>
      <c r="X113" s="252"/>
      <c r="Y113" s="252"/>
      <c r="Z113" s="252"/>
      <c r="AA113" s="253"/>
      <c r="AB113" s="251"/>
      <c r="AC113" s="252"/>
      <c r="AD113" s="252"/>
      <c r="AE113" s="205"/>
      <c r="AF113" s="206"/>
      <c r="AG113" s="206"/>
      <c r="AH113" s="206"/>
      <c r="AI113" s="206"/>
      <c r="AJ113" s="206"/>
      <c r="AK113" s="206"/>
      <c r="AL113" s="207"/>
      <c r="AM113" s="1"/>
    </row>
    <row r="114" spans="1:39" ht="16.5" thickBot="1" x14ac:dyDescent="0.3">
      <c r="A114" s="310"/>
      <c r="B114" s="215"/>
      <c r="C114" s="215"/>
      <c r="D114" s="215"/>
      <c r="E114" s="215"/>
      <c r="F114" s="215"/>
      <c r="G114" s="215"/>
      <c r="H114" s="311"/>
      <c r="I114" s="293" t="s">
        <v>106</v>
      </c>
      <c r="J114" s="252"/>
      <c r="K114" s="252"/>
      <c r="L114" s="252"/>
      <c r="M114" s="252"/>
      <c r="N114" s="252"/>
      <c r="O114" s="253"/>
      <c r="P114" s="251"/>
      <c r="Q114" s="252"/>
      <c r="R114" s="252"/>
      <c r="S114" s="252"/>
      <c r="T114" s="252"/>
      <c r="U114" s="252"/>
      <c r="V114" s="252"/>
      <c r="W114" s="252"/>
      <c r="X114" s="252"/>
      <c r="Y114" s="252"/>
      <c r="Z114" s="252"/>
      <c r="AA114" s="253"/>
      <c r="AB114" s="251"/>
      <c r="AC114" s="252"/>
      <c r="AD114" s="252"/>
      <c r="AE114" s="205"/>
      <c r="AF114" s="206"/>
      <c r="AG114" s="206"/>
      <c r="AH114" s="206"/>
      <c r="AI114" s="206"/>
      <c r="AJ114" s="206"/>
      <c r="AK114" s="206"/>
      <c r="AL114" s="207"/>
      <c r="AM114" s="1"/>
    </row>
    <row r="115" spans="1:39" ht="16.5" thickBot="1" x14ac:dyDescent="0.3">
      <c r="A115" s="310"/>
      <c r="B115" s="215"/>
      <c r="C115" s="215"/>
      <c r="D115" s="215"/>
      <c r="E115" s="215"/>
      <c r="F115" s="215"/>
      <c r="G115" s="215"/>
      <c r="H115" s="311"/>
      <c r="I115" s="296"/>
      <c r="J115" s="297"/>
      <c r="K115" s="297"/>
      <c r="L115" s="297"/>
      <c r="M115" s="297"/>
      <c r="N115" s="297"/>
      <c r="O115" s="298"/>
      <c r="P115" s="299"/>
      <c r="Q115" s="297"/>
      <c r="R115" s="297"/>
      <c r="S115" s="297"/>
      <c r="T115" s="297"/>
      <c r="U115" s="297"/>
      <c r="V115" s="297"/>
      <c r="W115" s="297"/>
      <c r="X115" s="297"/>
      <c r="Y115" s="297"/>
      <c r="Z115" s="297"/>
      <c r="AA115" s="298"/>
      <c r="AB115" s="299"/>
      <c r="AC115" s="297"/>
      <c r="AD115" s="297"/>
      <c r="AE115" s="205"/>
      <c r="AF115" s="206"/>
      <c r="AG115" s="206"/>
      <c r="AH115" s="206"/>
      <c r="AI115" s="206"/>
      <c r="AJ115" s="206"/>
      <c r="AK115" s="206"/>
      <c r="AL115" s="207"/>
      <c r="AM115" s="1"/>
    </row>
    <row r="116" spans="1:39" ht="30.75" customHeight="1" thickTop="1" thickBot="1" x14ac:dyDescent="0.3">
      <c r="A116" s="310"/>
      <c r="B116" s="215"/>
      <c r="C116" s="215"/>
      <c r="D116" s="215"/>
      <c r="E116" s="215"/>
      <c r="F116" s="215"/>
      <c r="G116" s="215"/>
      <c r="H116" s="311"/>
      <c r="I116" s="300" t="s">
        <v>107</v>
      </c>
      <c r="J116" s="246"/>
      <c r="K116" s="244" t="s">
        <v>108</v>
      </c>
      <c r="L116" s="245"/>
      <c r="M116" s="246"/>
      <c r="N116" s="301" t="s">
        <v>109</v>
      </c>
      <c r="O116" s="302"/>
      <c r="P116" s="302"/>
      <c r="Q116" s="302"/>
      <c r="R116" s="302"/>
      <c r="S116" s="302"/>
      <c r="T116" s="302"/>
      <c r="U116" s="302"/>
      <c r="V116" s="302"/>
      <c r="W116" s="302"/>
      <c r="X116" s="302"/>
      <c r="Y116" s="302"/>
      <c r="Z116" s="302"/>
      <c r="AA116" s="302"/>
      <c r="AB116" s="302"/>
      <c r="AC116" s="302"/>
      <c r="AD116" s="302"/>
      <c r="AE116" s="205"/>
      <c r="AF116" s="206"/>
      <c r="AG116" s="206"/>
      <c r="AH116" s="206"/>
      <c r="AI116" s="206"/>
      <c r="AJ116" s="206"/>
      <c r="AK116" s="206"/>
      <c r="AL116" s="207"/>
      <c r="AM116" s="1"/>
    </row>
    <row r="117" spans="1:39" ht="16.5" thickBot="1" x14ac:dyDescent="0.3">
      <c r="A117" s="310"/>
      <c r="B117" s="215"/>
      <c r="C117" s="215"/>
      <c r="D117" s="215"/>
      <c r="E117" s="215"/>
      <c r="F117" s="215"/>
      <c r="G117" s="215"/>
      <c r="H117" s="311"/>
      <c r="I117" s="293" t="s">
        <v>103</v>
      </c>
      <c r="J117" s="253"/>
      <c r="K117" s="137" t="s">
        <v>513</v>
      </c>
      <c r="L117" s="138"/>
      <c r="M117" s="138"/>
      <c r="N117" s="138"/>
      <c r="O117" s="138"/>
      <c r="P117" s="138"/>
      <c r="Q117" s="138"/>
      <c r="R117" s="138"/>
      <c r="S117" s="138"/>
      <c r="T117" s="138"/>
      <c r="U117" s="138"/>
      <c r="V117" s="138"/>
      <c r="W117" s="138"/>
      <c r="X117" s="138"/>
      <c r="Y117" s="138"/>
      <c r="Z117" s="138"/>
      <c r="AA117" s="138"/>
      <c r="AB117" s="138"/>
      <c r="AC117" s="138"/>
      <c r="AD117" s="139"/>
      <c r="AE117" s="205"/>
      <c r="AF117" s="206"/>
      <c r="AG117" s="206"/>
      <c r="AH117" s="206"/>
      <c r="AI117" s="206"/>
      <c r="AJ117" s="206"/>
      <c r="AK117" s="206"/>
      <c r="AL117" s="207"/>
      <c r="AM117" s="1"/>
    </row>
    <row r="118" spans="1:39" ht="16.5" thickBot="1" x14ac:dyDescent="0.3">
      <c r="A118" s="310"/>
      <c r="B118" s="215"/>
      <c r="C118" s="215"/>
      <c r="D118" s="215"/>
      <c r="E118" s="215"/>
      <c r="F118" s="215"/>
      <c r="G118" s="215"/>
      <c r="H118" s="311"/>
      <c r="I118" s="293" t="s">
        <v>104</v>
      </c>
      <c r="J118" s="253"/>
      <c r="K118" s="137"/>
      <c r="L118" s="138"/>
      <c r="M118" s="138"/>
      <c r="N118" s="138"/>
      <c r="O118" s="138"/>
      <c r="P118" s="138"/>
      <c r="Q118" s="138"/>
      <c r="R118" s="138"/>
      <c r="S118" s="138"/>
      <c r="T118" s="138"/>
      <c r="U118" s="138"/>
      <c r="V118" s="138"/>
      <c r="W118" s="138"/>
      <c r="X118" s="138"/>
      <c r="Y118" s="138"/>
      <c r="Z118" s="138"/>
      <c r="AA118" s="138"/>
      <c r="AB118" s="138"/>
      <c r="AC118" s="138"/>
      <c r="AD118" s="139"/>
      <c r="AE118" s="205"/>
      <c r="AF118" s="206"/>
      <c r="AG118" s="206"/>
      <c r="AH118" s="206"/>
      <c r="AI118" s="206"/>
      <c r="AJ118" s="206"/>
      <c r="AK118" s="206"/>
      <c r="AL118" s="207"/>
      <c r="AM118" s="1"/>
    </row>
    <row r="119" spans="1:39" ht="16.5" thickBot="1" x14ac:dyDescent="0.3">
      <c r="A119" s="310"/>
      <c r="B119" s="215"/>
      <c r="C119" s="215"/>
      <c r="D119" s="215"/>
      <c r="E119" s="215"/>
      <c r="F119" s="215"/>
      <c r="G119" s="215"/>
      <c r="H119" s="311"/>
      <c r="I119" s="293" t="s">
        <v>105</v>
      </c>
      <c r="J119" s="253"/>
      <c r="K119" s="137"/>
      <c r="L119" s="138"/>
      <c r="M119" s="138"/>
      <c r="N119" s="138"/>
      <c r="O119" s="138"/>
      <c r="P119" s="138"/>
      <c r="Q119" s="138"/>
      <c r="R119" s="138"/>
      <c r="S119" s="138"/>
      <c r="T119" s="138"/>
      <c r="U119" s="138"/>
      <c r="V119" s="138"/>
      <c r="W119" s="138"/>
      <c r="X119" s="138"/>
      <c r="Y119" s="138"/>
      <c r="Z119" s="138"/>
      <c r="AA119" s="138"/>
      <c r="AB119" s="138"/>
      <c r="AC119" s="138"/>
      <c r="AD119" s="139"/>
      <c r="AE119" s="205"/>
      <c r="AF119" s="206"/>
      <c r="AG119" s="206"/>
      <c r="AH119" s="206"/>
      <c r="AI119" s="206"/>
      <c r="AJ119" s="206"/>
      <c r="AK119" s="206"/>
      <c r="AL119" s="207"/>
      <c r="AM119" s="1"/>
    </row>
    <row r="120" spans="1:39" ht="20.25" customHeight="1" thickBot="1" x14ac:dyDescent="0.3">
      <c r="A120" s="310"/>
      <c r="B120" s="215"/>
      <c r="C120" s="215"/>
      <c r="D120" s="215"/>
      <c r="E120" s="215"/>
      <c r="F120" s="215"/>
      <c r="G120" s="215"/>
      <c r="H120" s="311"/>
      <c r="I120" s="294" t="s">
        <v>106</v>
      </c>
      <c r="J120" s="295"/>
      <c r="K120" s="140"/>
      <c r="L120" s="141"/>
      <c r="M120" s="141"/>
      <c r="N120" s="141"/>
      <c r="O120" s="141"/>
      <c r="P120" s="141"/>
      <c r="Q120" s="141"/>
      <c r="R120" s="141"/>
      <c r="S120" s="141"/>
      <c r="T120" s="141"/>
      <c r="U120" s="141"/>
      <c r="V120" s="141"/>
      <c r="W120" s="141"/>
      <c r="X120" s="141"/>
      <c r="Y120" s="141"/>
      <c r="Z120" s="141"/>
      <c r="AA120" s="141"/>
      <c r="AB120" s="141"/>
      <c r="AC120" s="141"/>
      <c r="AD120" s="142"/>
      <c r="AE120" s="205"/>
      <c r="AF120" s="206"/>
      <c r="AG120" s="206"/>
      <c r="AH120" s="206"/>
      <c r="AI120" s="206"/>
      <c r="AJ120" s="206"/>
      <c r="AK120" s="206"/>
      <c r="AL120" s="207"/>
      <c r="AM120" s="1"/>
    </row>
    <row r="121" spans="1:39" ht="17.25" customHeight="1" thickBot="1" x14ac:dyDescent="0.3">
      <c r="A121" s="194" t="s">
        <v>110</v>
      </c>
      <c r="B121" s="195"/>
      <c r="C121" s="195"/>
      <c r="D121" s="195"/>
      <c r="E121" s="195"/>
      <c r="F121" s="195"/>
      <c r="G121" s="195"/>
      <c r="H121" s="195"/>
      <c r="I121" s="195"/>
      <c r="J121" s="195"/>
      <c r="K121" s="195"/>
      <c r="L121" s="195"/>
      <c r="M121" s="196"/>
      <c r="N121" s="197" t="s">
        <v>111</v>
      </c>
      <c r="O121" s="198"/>
      <c r="P121" s="198"/>
      <c r="Q121" s="198"/>
      <c r="R121" s="198"/>
      <c r="S121" s="198"/>
      <c r="T121" s="198"/>
      <c r="U121" s="198"/>
      <c r="V121" s="198"/>
      <c r="W121" s="198"/>
      <c r="X121" s="198"/>
      <c r="Y121" s="198"/>
      <c r="Z121" s="198"/>
      <c r="AA121" s="199"/>
      <c r="AB121" s="200" t="s">
        <v>513</v>
      </c>
      <c r="AC121" s="201"/>
      <c r="AD121" s="201"/>
      <c r="AE121" s="202"/>
      <c r="AF121" s="203"/>
      <c r="AG121" s="203"/>
      <c r="AH121" s="203"/>
      <c r="AI121" s="203"/>
      <c r="AJ121" s="203"/>
      <c r="AK121" s="203"/>
      <c r="AL121" s="204"/>
      <c r="AM121" s="1"/>
    </row>
    <row r="122" spans="1:39" ht="15.75" thickTop="1" x14ac:dyDescent="0.25">
      <c r="A122" s="211" t="s">
        <v>112</v>
      </c>
      <c r="B122" s="212"/>
      <c r="C122" s="212"/>
      <c r="D122" s="212"/>
      <c r="E122" s="212"/>
      <c r="F122" s="212"/>
      <c r="G122" s="212"/>
      <c r="H122" s="213"/>
      <c r="I122" s="211" t="s">
        <v>113</v>
      </c>
      <c r="J122" s="212"/>
      <c r="K122" s="212"/>
      <c r="L122" s="212"/>
      <c r="M122" s="213"/>
      <c r="N122" s="277" t="s">
        <v>511</v>
      </c>
      <c r="O122" s="278"/>
      <c r="P122" s="278"/>
      <c r="Q122" s="278"/>
      <c r="R122" s="278"/>
      <c r="S122" s="278"/>
      <c r="T122" s="278"/>
      <c r="U122" s="278"/>
      <c r="V122" s="278"/>
      <c r="W122" s="278"/>
      <c r="X122" s="279"/>
      <c r="Y122" s="283" t="s">
        <v>115</v>
      </c>
      <c r="Z122" s="284"/>
      <c r="AA122" s="285"/>
      <c r="AB122" s="289" t="s">
        <v>49</v>
      </c>
      <c r="AC122" s="290"/>
      <c r="AD122" s="290"/>
      <c r="AE122" s="205"/>
      <c r="AF122" s="206"/>
      <c r="AG122" s="206"/>
      <c r="AH122" s="206"/>
      <c r="AI122" s="206"/>
      <c r="AJ122" s="206"/>
      <c r="AK122" s="206"/>
      <c r="AL122" s="207"/>
      <c r="AM122" s="276"/>
    </row>
    <row r="123" spans="1:39" ht="42.75" customHeight="1" thickBot="1" x14ac:dyDescent="0.3">
      <c r="A123" s="214"/>
      <c r="B123" s="215"/>
      <c r="C123" s="215"/>
      <c r="D123" s="215"/>
      <c r="E123" s="215"/>
      <c r="F123" s="215"/>
      <c r="G123" s="215"/>
      <c r="H123" s="216"/>
      <c r="I123" s="217"/>
      <c r="J123" s="218"/>
      <c r="K123" s="218"/>
      <c r="L123" s="218"/>
      <c r="M123" s="219"/>
      <c r="N123" s="280" t="s">
        <v>114</v>
      </c>
      <c r="O123" s="281"/>
      <c r="P123" s="281"/>
      <c r="Q123" s="281"/>
      <c r="R123" s="281"/>
      <c r="S123" s="281"/>
      <c r="T123" s="281"/>
      <c r="U123" s="281"/>
      <c r="V123" s="281"/>
      <c r="W123" s="281"/>
      <c r="X123" s="282"/>
      <c r="Y123" s="286"/>
      <c r="Z123" s="287"/>
      <c r="AA123" s="288"/>
      <c r="AB123" s="291"/>
      <c r="AC123" s="292"/>
      <c r="AD123" s="292"/>
      <c r="AE123" s="205"/>
      <c r="AF123" s="206"/>
      <c r="AG123" s="206"/>
      <c r="AH123" s="206"/>
      <c r="AI123" s="206"/>
      <c r="AJ123" s="206"/>
      <c r="AK123" s="206"/>
      <c r="AL123" s="207"/>
      <c r="AM123" s="276"/>
    </row>
    <row r="124" spans="1:39" ht="16.5" thickBot="1" x14ac:dyDescent="0.3">
      <c r="A124" s="214"/>
      <c r="B124" s="215"/>
      <c r="C124" s="215"/>
      <c r="D124" s="215"/>
      <c r="E124" s="215"/>
      <c r="F124" s="215"/>
      <c r="G124" s="215"/>
      <c r="H124" s="216"/>
      <c r="I124" s="251" t="s">
        <v>513</v>
      </c>
      <c r="J124" s="252"/>
      <c r="K124" s="252"/>
      <c r="L124" s="252"/>
      <c r="M124" s="253"/>
      <c r="N124" s="251"/>
      <c r="O124" s="252"/>
      <c r="P124" s="252"/>
      <c r="Q124" s="252"/>
      <c r="R124" s="252"/>
      <c r="S124" s="252"/>
      <c r="T124" s="252"/>
      <c r="U124" s="252"/>
      <c r="V124" s="252"/>
      <c r="W124" s="252"/>
      <c r="X124" s="253"/>
      <c r="Y124" s="251"/>
      <c r="Z124" s="252"/>
      <c r="AA124" s="253"/>
      <c r="AB124" s="251"/>
      <c r="AC124" s="252"/>
      <c r="AD124" s="252"/>
      <c r="AE124" s="205"/>
      <c r="AF124" s="206"/>
      <c r="AG124" s="206"/>
      <c r="AH124" s="206"/>
      <c r="AI124" s="206"/>
      <c r="AJ124" s="206"/>
      <c r="AK124" s="206"/>
      <c r="AL124" s="207"/>
      <c r="AM124" s="1"/>
    </row>
    <row r="125" spans="1:39" ht="16.5" thickBot="1" x14ac:dyDescent="0.3">
      <c r="A125" s="214"/>
      <c r="B125" s="215"/>
      <c r="C125" s="215"/>
      <c r="D125" s="215"/>
      <c r="E125" s="215"/>
      <c r="F125" s="215"/>
      <c r="G125" s="215"/>
      <c r="H125" s="216"/>
      <c r="I125" s="251"/>
      <c r="J125" s="252"/>
      <c r="K125" s="252"/>
      <c r="L125" s="252"/>
      <c r="M125" s="253"/>
      <c r="N125" s="251"/>
      <c r="O125" s="252"/>
      <c r="P125" s="252"/>
      <c r="Q125" s="252"/>
      <c r="R125" s="252"/>
      <c r="S125" s="252"/>
      <c r="T125" s="252"/>
      <c r="U125" s="252"/>
      <c r="V125" s="252"/>
      <c r="W125" s="252"/>
      <c r="X125" s="253"/>
      <c r="Y125" s="251"/>
      <c r="Z125" s="252"/>
      <c r="AA125" s="253"/>
      <c r="AB125" s="251"/>
      <c r="AC125" s="252"/>
      <c r="AD125" s="252"/>
      <c r="AE125" s="205"/>
      <c r="AF125" s="206"/>
      <c r="AG125" s="206"/>
      <c r="AH125" s="206"/>
      <c r="AI125" s="206"/>
      <c r="AJ125" s="206"/>
      <c r="AK125" s="206"/>
      <c r="AL125" s="207"/>
      <c r="AM125" s="1"/>
    </row>
    <row r="126" spans="1:39" ht="16.5" thickBot="1" x14ac:dyDescent="0.3">
      <c r="A126" s="214"/>
      <c r="B126" s="215"/>
      <c r="C126" s="215"/>
      <c r="D126" s="215"/>
      <c r="E126" s="215"/>
      <c r="F126" s="215"/>
      <c r="G126" s="215"/>
      <c r="H126" s="216"/>
      <c r="I126" s="251"/>
      <c r="J126" s="252"/>
      <c r="K126" s="252"/>
      <c r="L126" s="252"/>
      <c r="M126" s="253"/>
      <c r="N126" s="251"/>
      <c r="O126" s="252"/>
      <c r="P126" s="252"/>
      <c r="Q126" s="252"/>
      <c r="R126" s="252"/>
      <c r="S126" s="252"/>
      <c r="T126" s="252"/>
      <c r="U126" s="252"/>
      <c r="V126" s="252"/>
      <c r="W126" s="252"/>
      <c r="X126" s="253"/>
      <c r="Y126" s="251"/>
      <c r="Z126" s="252"/>
      <c r="AA126" s="253"/>
      <c r="AB126" s="251"/>
      <c r="AC126" s="252"/>
      <c r="AD126" s="252"/>
      <c r="AE126" s="205"/>
      <c r="AF126" s="206"/>
      <c r="AG126" s="206"/>
      <c r="AH126" s="206"/>
      <c r="AI126" s="206"/>
      <c r="AJ126" s="206"/>
      <c r="AK126" s="206"/>
      <c r="AL126" s="207"/>
      <c r="AM126" s="1"/>
    </row>
    <row r="127" spans="1:39" ht="16.5" thickBot="1" x14ac:dyDescent="0.3">
      <c r="A127" s="214"/>
      <c r="B127" s="215"/>
      <c r="C127" s="215"/>
      <c r="D127" s="215"/>
      <c r="E127" s="215"/>
      <c r="F127" s="215"/>
      <c r="G127" s="215"/>
      <c r="H127" s="216"/>
      <c r="I127" s="251"/>
      <c r="J127" s="252"/>
      <c r="K127" s="252"/>
      <c r="L127" s="252"/>
      <c r="M127" s="253"/>
      <c r="N127" s="251"/>
      <c r="O127" s="252"/>
      <c r="P127" s="252"/>
      <c r="Q127" s="252"/>
      <c r="R127" s="252"/>
      <c r="S127" s="252"/>
      <c r="T127" s="252"/>
      <c r="U127" s="252"/>
      <c r="V127" s="252"/>
      <c r="W127" s="252"/>
      <c r="X127" s="253"/>
      <c r="Y127" s="251"/>
      <c r="Z127" s="252"/>
      <c r="AA127" s="253"/>
      <c r="AB127" s="251"/>
      <c r="AC127" s="252"/>
      <c r="AD127" s="252"/>
      <c r="AE127" s="205"/>
      <c r="AF127" s="206"/>
      <c r="AG127" s="206"/>
      <c r="AH127" s="206"/>
      <c r="AI127" s="206"/>
      <c r="AJ127" s="206"/>
      <c r="AK127" s="206"/>
      <c r="AL127" s="207"/>
      <c r="AM127" s="1"/>
    </row>
    <row r="128" spans="1:39" ht="16.5" thickBot="1" x14ac:dyDescent="0.3">
      <c r="A128" s="217"/>
      <c r="B128" s="218"/>
      <c r="C128" s="218"/>
      <c r="D128" s="218"/>
      <c r="E128" s="218"/>
      <c r="F128" s="218"/>
      <c r="G128" s="218"/>
      <c r="H128" s="219"/>
      <c r="I128" s="251"/>
      <c r="J128" s="252"/>
      <c r="K128" s="252"/>
      <c r="L128" s="252"/>
      <c r="M128" s="253"/>
      <c r="N128" s="251"/>
      <c r="O128" s="252"/>
      <c r="P128" s="252"/>
      <c r="Q128" s="252"/>
      <c r="R128" s="252"/>
      <c r="S128" s="252"/>
      <c r="T128" s="252"/>
      <c r="U128" s="252"/>
      <c r="V128" s="252"/>
      <c r="W128" s="252"/>
      <c r="X128" s="253"/>
      <c r="Y128" s="251"/>
      <c r="Z128" s="252"/>
      <c r="AA128" s="253"/>
      <c r="AB128" s="251"/>
      <c r="AC128" s="252"/>
      <c r="AD128" s="252"/>
      <c r="AE128" s="208"/>
      <c r="AF128" s="209"/>
      <c r="AG128" s="209"/>
      <c r="AH128" s="209"/>
      <c r="AI128" s="209"/>
      <c r="AJ128" s="209"/>
      <c r="AK128" s="209"/>
      <c r="AL128" s="210"/>
      <c r="AM128" s="1"/>
    </row>
    <row r="129" spans="1:38" ht="30.75" customHeight="1" thickBot="1" x14ac:dyDescent="0.3">
      <c r="A129" s="214" t="s">
        <v>116</v>
      </c>
      <c r="B129" s="215"/>
      <c r="C129" s="215"/>
      <c r="D129" s="215"/>
      <c r="E129" s="215"/>
      <c r="F129" s="215"/>
      <c r="G129" s="215"/>
      <c r="H129" s="215"/>
      <c r="I129" s="215"/>
      <c r="J129" s="215"/>
      <c r="K129" s="215"/>
      <c r="L129" s="215"/>
      <c r="M129" s="215"/>
      <c r="N129" s="215"/>
      <c r="O129" s="215"/>
      <c r="P129" s="215"/>
      <c r="Q129" s="215"/>
      <c r="R129" s="215"/>
      <c r="S129" s="215"/>
      <c r="T129" s="215"/>
      <c r="U129" s="215"/>
      <c r="V129" s="215"/>
      <c r="W129" s="216"/>
      <c r="X129" s="181" t="s">
        <v>513</v>
      </c>
      <c r="Y129" s="182"/>
      <c r="Z129" s="182"/>
      <c r="AA129" s="182"/>
      <c r="AB129" s="182"/>
      <c r="AC129" s="182"/>
      <c r="AD129" s="182"/>
      <c r="AE129" s="185"/>
      <c r="AF129" s="186"/>
      <c r="AG129" s="186"/>
      <c r="AH129" s="186"/>
      <c r="AI129" s="186"/>
      <c r="AJ129" s="186"/>
      <c r="AK129" s="186"/>
      <c r="AL129" s="187"/>
    </row>
    <row r="130" spans="1:38" ht="29.25" customHeight="1" thickBot="1" x14ac:dyDescent="0.3">
      <c r="A130" s="194" t="s">
        <v>117</v>
      </c>
      <c r="B130" s="195"/>
      <c r="C130" s="195"/>
      <c r="D130" s="195"/>
      <c r="E130" s="195"/>
      <c r="F130" s="195"/>
      <c r="G130" s="195"/>
      <c r="H130" s="195"/>
      <c r="I130" s="195"/>
      <c r="J130" s="195"/>
      <c r="K130" s="195"/>
      <c r="L130" s="195"/>
      <c r="M130" s="239"/>
      <c r="N130" s="239"/>
      <c r="O130" s="239"/>
      <c r="P130" s="239"/>
      <c r="Q130" s="239"/>
      <c r="R130" s="239"/>
      <c r="S130" s="239"/>
      <c r="T130" s="239"/>
      <c r="U130" s="239"/>
      <c r="V130" s="239"/>
      <c r="W130" s="240"/>
      <c r="X130" s="137" t="s">
        <v>513</v>
      </c>
      <c r="Y130" s="138"/>
      <c r="Z130" s="138"/>
      <c r="AA130" s="138"/>
      <c r="AB130" s="138"/>
      <c r="AC130" s="138"/>
      <c r="AD130" s="138"/>
      <c r="AE130" s="241"/>
      <c r="AF130" s="242"/>
      <c r="AG130" s="242"/>
      <c r="AH130" s="242"/>
      <c r="AI130" s="242"/>
      <c r="AJ130" s="242"/>
      <c r="AK130" s="242"/>
      <c r="AL130" s="243"/>
    </row>
    <row r="131" spans="1:38" ht="17.25" thickTop="1" thickBot="1" x14ac:dyDescent="0.3">
      <c r="A131" s="211" t="s">
        <v>118</v>
      </c>
      <c r="B131" s="212"/>
      <c r="C131" s="212"/>
      <c r="D131" s="212"/>
      <c r="E131" s="212"/>
      <c r="F131" s="212"/>
      <c r="G131" s="213"/>
      <c r="H131" s="244" t="s">
        <v>119</v>
      </c>
      <c r="I131" s="245"/>
      <c r="J131" s="245"/>
      <c r="K131" s="245"/>
      <c r="L131" s="246"/>
      <c r="M131" s="120" t="s">
        <v>513</v>
      </c>
      <c r="N131" s="121"/>
      <c r="O131" s="121"/>
      <c r="P131" s="121"/>
      <c r="Q131" s="121"/>
      <c r="R131" s="121"/>
      <c r="S131" s="121"/>
      <c r="T131" s="121"/>
      <c r="U131" s="121"/>
      <c r="V131" s="121"/>
      <c r="W131" s="121"/>
      <c r="X131" s="121"/>
      <c r="Y131" s="121"/>
      <c r="Z131" s="121" t="s">
        <v>513</v>
      </c>
      <c r="AA131" s="121"/>
      <c r="AB131" s="121"/>
      <c r="AC131" s="121"/>
      <c r="AD131" s="121"/>
      <c r="AE131" s="146"/>
      <c r="AF131" s="147"/>
      <c r="AG131" s="147"/>
      <c r="AH131" s="147"/>
      <c r="AI131" s="147"/>
      <c r="AJ131" s="147"/>
      <c r="AK131" s="147"/>
      <c r="AL131" s="148"/>
    </row>
    <row r="132" spans="1:38" ht="16.5" thickBot="1" x14ac:dyDescent="0.3">
      <c r="A132" s="214"/>
      <c r="B132" s="215"/>
      <c r="C132" s="215"/>
      <c r="D132" s="215"/>
      <c r="E132" s="215"/>
      <c r="F132" s="215"/>
      <c r="G132" s="216"/>
      <c r="H132" s="191" t="s">
        <v>120</v>
      </c>
      <c r="I132" s="192"/>
      <c r="J132" s="192"/>
      <c r="K132" s="192"/>
      <c r="L132" s="193"/>
      <c r="M132" s="43"/>
      <c r="N132" s="39"/>
      <c r="O132" s="39"/>
      <c r="P132" s="39"/>
      <c r="Q132" s="43"/>
      <c r="R132" s="39"/>
      <c r="S132" s="39"/>
      <c r="T132" s="39"/>
      <c r="U132" s="39"/>
      <c r="V132" s="39"/>
      <c r="W132" s="39"/>
      <c r="X132" s="39"/>
      <c r="Y132" s="39"/>
      <c r="Z132" s="39" t="s">
        <v>513</v>
      </c>
      <c r="AA132" s="39"/>
      <c r="AB132" s="39"/>
      <c r="AC132" s="39"/>
      <c r="AD132" s="39"/>
      <c r="AE132" s="185"/>
      <c r="AF132" s="186"/>
      <c r="AG132" s="186"/>
      <c r="AH132" s="186"/>
      <c r="AI132" s="186"/>
      <c r="AJ132" s="186"/>
      <c r="AK132" s="186"/>
      <c r="AL132" s="187"/>
    </row>
    <row r="133" spans="1:38" ht="16.5" thickBot="1" x14ac:dyDescent="0.3">
      <c r="A133" s="214"/>
      <c r="B133" s="215"/>
      <c r="C133" s="215"/>
      <c r="D133" s="215"/>
      <c r="E133" s="215"/>
      <c r="F133" s="215"/>
      <c r="G133" s="216"/>
      <c r="H133" s="191" t="s">
        <v>69</v>
      </c>
      <c r="I133" s="192"/>
      <c r="J133" s="192"/>
      <c r="K133" s="192"/>
      <c r="L133" s="193"/>
      <c r="M133" s="137" t="s">
        <v>513</v>
      </c>
      <c r="N133" s="138"/>
      <c r="O133" s="138"/>
      <c r="P133" s="138"/>
      <c r="Q133" s="138"/>
      <c r="R133" s="138"/>
      <c r="S133" s="138"/>
      <c r="T133" s="138"/>
      <c r="U133" s="138"/>
      <c r="V133" s="138"/>
      <c r="W133" s="138"/>
      <c r="X133" s="138"/>
      <c r="Y133" s="138"/>
      <c r="Z133" s="138"/>
      <c r="AA133" s="138"/>
      <c r="AB133" s="138"/>
      <c r="AC133" s="138"/>
      <c r="AD133" s="138"/>
      <c r="AE133" s="185"/>
      <c r="AF133" s="186"/>
      <c r="AG133" s="186"/>
      <c r="AH133" s="186"/>
      <c r="AI133" s="186"/>
      <c r="AJ133" s="186"/>
      <c r="AK133" s="186"/>
      <c r="AL133" s="187"/>
    </row>
    <row r="134" spans="1:38" ht="16.5" thickBot="1" x14ac:dyDescent="0.3">
      <c r="A134" s="217"/>
      <c r="B134" s="218"/>
      <c r="C134" s="218"/>
      <c r="D134" s="218"/>
      <c r="E134" s="218"/>
      <c r="F134" s="218"/>
      <c r="G134" s="219"/>
      <c r="H134" s="191" t="s">
        <v>121</v>
      </c>
      <c r="I134" s="192"/>
      <c r="J134" s="192"/>
      <c r="K134" s="192"/>
      <c r="L134" s="193"/>
      <c r="M134" s="44"/>
      <c r="N134" s="38"/>
      <c r="O134" s="38"/>
      <c r="P134" s="38"/>
      <c r="Q134" s="137" t="s">
        <v>513</v>
      </c>
      <c r="R134" s="138"/>
      <c r="S134" s="138"/>
      <c r="T134" s="138"/>
      <c r="U134" s="138"/>
      <c r="V134" s="138"/>
      <c r="W134" s="138"/>
      <c r="X134" s="138"/>
      <c r="Y134" s="138"/>
      <c r="Z134" s="138"/>
      <c r="AA134" s="138"/>
      <c r="AB134" s="138"/>
      <c r="AC134" s="138"/>
      <c r="AD134" s="138"/>
      <c r="AE134" s="149"/>
      <c r="AF134" s="150"/>
      <c r="AG134" s="150"/>
      <c r="AH134" s="150"/>
      <c r="AI134" s="150"/>
      <c r="AJ134" s="150"/>
      <c r="AK134" s="150"/>
      <c r="AL134" s="151"/>
    </row>
    <row r="135" spans="1:38" ht="16.5" customHeight="1" thickBot="1" x14ac:dyDescent="0.3">
      <c r="A135" s="214" t="s">
        <v>122</v>
      </c>
      <c r="B135" s="215"/>
      <c r="C135" s="215"/>
      <c r="D135" s="215"/>
      <c r="E135" s="215"/>
      <c r="F135" s="215"/>
      <c r="G135" s="215"/>
      <c r="H135" s="183" t="s">
        <v>123</v>
      </c>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5"/>
      <c r="AF135" s="186"/>
      <c r="AG135" s="186"/>
      <c r="AH135" s="186"/>
      <c r="AI135" s="186"/>
      <c r="AJ135" s="186"/>
      <c r="AK135" s="186"/>
      <c r="AL135" s="187"/>
    </row>
    <row r="136" spans="1:38" ht="16.5" thickBot="1" x14ac:dyDescent="0.3">
      <c r="A136" s="214"/>
      <c r="B136" s="215"/>
      <c r="C136" s="215"/>
      <c r="D136" s="215"/>
      <c r="E136" s="215"/>
      <c r="F136" s="215"/>
      <c r="G136" s="215"/>
      <c r="H136" s="161" t="s">
        <v>513</v>
      </c>
      <c r="I136" s="162"/>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85"/>
      <c r="AF136" s="186"/>
      <c r="AG136" s="186"/>
      <c r="AH136" s="186"/>
      <c r="AI136" s="186"/>
      <c r="AJ136" s="186"/>
      <c r="AK136" s="186"/>
      <c r="AL136" s="187"/>
    </row>
    <row r="137" spans="1:38" ht="16.5" customHeight="1" thickBot="1" x14ac:dyDescent="0.3">
      <c r="A137" s="214"/>
      <c r="B137" s="215"/>
      <c r="C137" s="215"/>
      <c r="D137" s="215"/>
      <c r="E137" s="215"/>
      <c r="F137" s="215"/>
      <c r="G137" s="215"/>
      <c r="H137" s="165" t="s">
        <v>124</v>
      </c>
      <c r="I137" s="166"/>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85"/>
      <c r="AF137" s="186"/>
      <c r="AG137" s="186"/>
      <c r="AH137" s="186"/>
      <c r="AI137" s="186"/>
      <c r="AJ137" s="186"/>
      <c r="AK137" s="186"/>
      <c r="AL137" s="187"/>
    </row>
    <row r="138" spans="1:38" ht="16.5" thickBot="1" x14ac:dyDescent="0.3">
      <c r="A138" s="214"/>
      <c r="B138" s="215"/>
      <c r="C138" s="215"/>
      <c r="D138" s="215"/>
      <c r="E138" s="215"/>
      <c r="F138" s="215"/>
      <c r="G138" s="215"/>
      <c r="H138" s="161" t="s">
        <v>513</v>
      </c>
      <c r="I138" s="162"/>
      <c r="J138" s="162"/>
      <c r="K138" s="162"/>
      <c r="L138" s="162"/>
      <c r="M138" s="162"/>
      <c r="N138" s="162"/>
      <c r="O138" s="162"/>
      <c r="P138" s="162"/>
      <c r="Q138" s="162"/>
      <c r="R138" s="162"/>
      <c r="S138" s="162"/>
      <c r="T138" s="162"/>
      <c r="U138" s="162"/>
      <c r="V138" s="162"/>
      <c r="W138" s="162"/>
      <c r="X138" s="162"/>
      <c r="Y138" s="162"/>
      <c r="Z138" s="162"/>
      <c r="AA138" s="162"/>
      <c r="AB138" s="162"/>
      <c r="AC138" s="162"/>
      <c r="AD138" s="162"/>
      <c r="AE138" s="185"/>
      <c r="AF138" s="186"/>
      <c r="AG138" s="186"/>
      <c r="AH138" s="186"/>
      <c r="AI138" s="186"/>
      <c r="AJ138" s="186"/>
      <c r="AK138" s="186"/>
      <c r="AL138" s="187"/>
    </row>
    <row r="139" spans="1:38" ht="16.5" customHeight="1" thickBot="1" x14ac:dyDescent="0.3">
      <c r="A139" s="214"/>
      <c r="B139" s="215"/>
      <c r="C139" s="215"/>
      <c r="D139" s="215"/>
      <c r="E139" s="215"/>
      <c r="F139" s="215"/>
      <c r="G139" s="215"/>
      <c r="H139" s="163" t="s">
        <v>125</v>
      </c>
      <c r="I139" s="164"/>
      <c r="J139" s="164"/>
      <c r="K139" s="164"/>
      <c r="L139" s="164"/>
      <c r="M139" s="164"/>
      <c r="N139" s="164"/>
      <c r="O139" s="164"/>
      <c r="P139" s="164"/>
      <c r="Q139" s="164"/>
      <c r="R139" s="164"/>
      <c r="S139" s="164"/>
      <c r="T139" s="164"/>
      <c r="U139" s="164"/>
      <c r="V139" s="164"/>
      <c r="W139" s="164"/>
      <c r="X139" s="164"/>
      <c r="Y139" s="164"/>
      <c r="Z139" s="164"/>
      <c r="AA139" s="164"/>
      <c r="AB139" s="164"/>
      <c r="AC139" s="164"/>
      <c r="AD139" s="164"/>
      <c r="AE139" s="185"/>
      <c r="AF139" s="186"/>
      <c r="AG139" s="186"/>
      <c r="AH139" s="186"/>
      <c r="AI139" s="186"/>
      <c r="AJ139" s="186"/>
      <c r="AK139" s="186"/>
      <c r="AL139" s="187"/>
    </row>
    <row r="140" spans="1:38" ht="53.25" customHeight="1" thickBot="1" x14ac:dyDescent="0.3">
      <c r="A140" s="214"/>
      <c r="B140" s="215"/>
      <c r="C140" s="215"/>
      <c r="D140" s="215"/>
      <c r="E140" s="215"/>
      <c r="F140" s="215"/>
      <c r="G140" s="215"/>
      <c r="H140" s="161" t="s">
        <v>522</v>
      </c>
      <c r="I140" s="162"/>
      <c r="J140" s="162"/>
      <c r="K140" s="162"/>
      <c r="L140" s="162"/>
      <c r="M140" s="162"/>
      <c r="N140" s="162"/>
      <c r="O140" s="162"/>
      <c r="P140" s="162"/>
      <c r="Q140" s="162"/>
      <c r="R140" s="162"/>
      <c r="S140" s="162"/>
      <c r="T140" s="162"/>
      <c r="U140" s="162"/>
      <c r="V140" s="162"/>
      <c r="W140" s="162"/>
      <c r="X140" s="162"/>
      <c r="Y140" s="162"/>
      <c r="Z140" s="162"/>
      <c r="AA140" s="162"/>
      <c r="AB140" s="162"/>
      <c r="AC140" s="162"/>
      <c r="AD140" s="162"/>
      <c r="AE140" s="185"/>
      <c r="AF140" s="186"/>
      <c r="AG140" s="186"/>
      <c r="AH140" s="186"/>
      <c r="AI140" s="186"/>
      <c r="AJ140" s="186"/>
      <c r="AK140" s="186"/>
      <c r="AL140" s="187"/>
    </row>
    <row r="141" spans="1:38" ht="29.25" customHeight="1" thickBot="1" x14ac:dyDescent="0.3">
      <c r="A141" s="214"/>
      <c r="B141" s="215"/>
      <c r="C141" s="215"/>
      <c r="D141" s="215"/>
      <c r="E141" s="215"/>
      <c r="F141" s="215"/>
      <c r="G141" s="215"/>
      <c r="H141" s="163" t="s">
        <v>126</v>
      </c>
      <c r="I141" s="164"/>
      <c r="J141" s="164"/>
      <c r="K141" s="164"/>
      <c r="L141" s="164"/>
      <c r="M141" s="164"/>
      <c r="N141" s="164"/>
      <c r="O141" s="164"/>
      <c r="P141" s="164"/>
      <c r="Q141" s="164"/>
      <c r="R141" s="164"/>
      <c r="S141" s="164"/>
      <c r="T141" s="164"/>
      <c r="U141" s="164"/>
      <c r="V141" s="164"/>
      <c r="W141" s="164"/>
      <c r="X141" s="164"/>
      <c r="Y141" s="164"/>
      <c r="Z141" s="164"/>
      <c r="AA141" s="164"/>
      <c r="AB141" s="164"/>
      <c r="AC141" s="164"/>
      <c r="AD141" s="164"/>
      <c r="AE141" s="185"/>
      <c r="AF141" s="186"/>
      <c r="AG141" s="186"/>
      <c r="AH141" s="186"/>
      <c r="AI141" s="186"/>
      <c r="AJ141" s="186"/>
      <c r="AK141" s="186"/>
      <c r="AL141" s="187"/>
    </row>
    <row r="142" spans="1:38" ht="24" customHeight="1" thickBot="1" x14ac:dyDescent="0.3">
      <c r="A142" s="274"/>
      <c r="B142" s="275"/>
      <c r="C142" s="275"/>
      <c r="D142" s="275"/>
      <c r="E142" s="275"/>
      <c r="F142" s="275"/>
      <c r="G142" s="275"/>
      <c r="H142" s="161" t="s">
        <v>513</v>
      </c>
      <c r="I142" s="162"/>
      <c r="J142" s="162"/>
      <c r="K142" s="162"/>
      <c r="L142" s="162"/>
      <c r="M142" s="162"/>
      <c r="N142" s="162"/>
      <c r="O142" s="162"/>
      <c r="P142" s="162"/>
      <c r="Q142" s="162"/>
      <c r="R142" s="162"/>
      <c r="S142" s="162"/>
      <c r="T142" s="162"/>
      <c r="U142" s="162"/>
      <c r="V142" s="162"/>
      <c r="W142" s="162"/>
      <c r="X142" s="162"/>
      <c r="Y142" s="162"/>
      <c r="Z142" s="162"/>
      <c r="AA142" s="162"/>
      <c r="AB142" s="162"/>
      <c r="AC142" s="162"/>
      <c r="AD142" s="162"/>
      <c r="AE142" s="188"/>
      <c r="AF142" s="189"/>
      <c r="AG142" s="189"/>
      <c r="AH142" s="189"/>
      <c r="AI142" s="189"/>
      <c r="AJ142" s="189"/>
      <c r="AK142" s="189"/>
      <c r="AL142" s="190"/>
    </row>
    <row r="143" spans="1:38" ht="67.5" customHeight="1" thickTop="1" thickBot="1" x14ac:dyDescent="0.3">
      <c r="A143" s="176" t="s">
        <v>127</v>
      </c>
      <c r="B143" s="177"/>
      <c r="C143" s="177"/>
      <c r="D143" s="177"/>
      <c r="E143" s="177"/>
      <c r="F143" s="177"/>
      <c r="G143" s="177"/>
      <c r="H143" s="137" t="s">
        <v>513</v>
      </c>
      <c r="I143" s="138"/>
      <c r="J143" s="138"/>
      <c r="K143" s="138"/>
      <c r="L143" s="138"/>
      <c r="M143" s="138"/>
      <c r="N143" s="138"/>
      <c r="O143" s="138"/>
      <c r="P143" s="138"/>
      <c r="Q143" s="138"/>
      <c r="R143" s="138"/>
      <c r="S143" s="138"/>
      <c r="T143" s="138"/>
      <c r="U143" s="138"/>
      <c r="V143" s="138"/>
      <c r="W143" s="138"/>
      <c r="X143" s="138"/>
      <c r="Y143" s="138"/>
      <c r="Z143" s="138"/>
      <c r="AA143" s="138"/>
      <c r="AB143" s="138"/>
      <c r="AC143" s="138"/>
      <c r="AD143" s="138"/>
      <c r="AE143" s="178"/>
      <c r="AF143" s="179"/>
      <c r="AG143" s="179"/>
      <c r="AH143" s="179"/>
      <c r="AI143" s="179"/>
      <c r="AJ143" s="179"/>
      <c r="AK143" s="179"/>
      <c r="AL143" s="180"/>
    </row>
    <row r="144" spans="1:38" ht="56.25" customHeight="1" thickTop="1" thickBot="1" x14ac:dyDescent="0.3">
      <c r="A144" s="176" t="s">
        <v>128</v>
      </c>
      <c r="B144" s="177"/>
      <c r="C144" s="177"/>
      <c r="D144" s="177"/>
      <c r="E144" s="177"/>
      <c r="F144" s="177"/>
      <c r="G144" s="177"/>
      <c r="H144" s="137" t="s">
        <v>513</v>
      </c>
      <c r="I144" s="138"/>
      <c r="J144" s="138"/>
      <c r="K144" s="138"/>
      <c r="L144" s="138"/>
      <c r="M144" s="138"/>
      <c r="N144" s="138"/>
      <c r="O144" s="138"/>
      <c r="P144" s="138"/>
      <c r="Q144" s="138"/>
      <c r="R144" s="138"/>
      <c r="S144" s="138"/>
      <c r="T144" s="138"/>
      <c r="U144" s="138"/>
      <c r="V144" s="138"/>
      <c r="W144" s="138"/>
      <c r="X144" s="138"/>
      <c r="Y144" s="138"/>
      <c r="Z144" s="138"/>
      <c r="AA144" s="138"/>
      <c r="AB144" s="138"/>
      <c r="AC144" s="138"/>
      <c r="AD144" s="138"/>
      <c r="AE144" s="178"/>
      <c r="AF144" s="179"/>
      <c r="AG144" s="179"/>
      <c r="AH144" s="179"/>
      <c r="AI144" s="179"/>
      <c r="AJ144" s="179"/>
      <c r="AK144" s="179"/>
      <c r="AL144" s="180"/>
    </row>
    <row r="145" spans="1:39" ht="36.75" customHeight="1" thickTop="1" thickBot="1" x14ac:dyDescent="0.3">
      <c r="A145" s="211" t="s">
        <v>129</v>
      </c>
      <c r="B145" s="212"/>
      <c r="C145" s="212"/>
      <c r="D145" s="212"/>
      <c r="E145" s="212"/>
      <c r="F145" s="212"/>
      <c r="G145" s="212"/>
      <c r="H145" s="163" t="s">
        <v>130</v>
      </c>
      <c r="I145" s="164"/>
      <c r="J145" s="164"/>
      <c r="K145" s="164"/>
      <c r="L145" s="164"/>
      <c r="M145" s="164"/>
      <c r="N145" s="164"/>
      <c r="O145" s="164"/>
      <c r="P145" s="164"/>
      <c r="Q145" s="164"/>
      <c r="R145" s="164"/>
      <c r="S145" s="164"/>
      <c r="T145" s="164"/>
      <c r="U145" s="164"/>
      <c r="V145" s="164"/>
      <c r="W145" s="164"/>
      <c r="X145" s="164"/>
      <c r="Y145" s="164"/>
      <c r="Z145" s="164"/>
      <c r="AA145" s="164"/>
      <c r="AB145" s="164"/>
      <c r="AC145" s="164"/>
      <c r="AD145" s="164"/>
      <c r="AE145" s="146"/>
      <c r="AF145" s="147"/>
      <c r="AG145" s="147"/>
      <c r="AH145" s="147"/>
      <c r="AI145" s="147"/>
      <c r="AJ145" s="147"/>
      <c r="AK145" s="147"/>
      <c r="AL145" s="148"/>
    </row>
    <row r="146" spans="1:39" ht="23.25" customHeight="1" thickBot="1" x14ac:dyDescent="0.3">
      <c r="A146" s="274"/>
      <c r="B146" s="275"/>
      <c r="C146" s="275"/>
      <c r="D146" s="275"/>
      <c r="E146" s="275"/>
      <c r="F146" s="275"/>
      <c r="G146" s="275"/>
      <c r="H146" s="137" t="s">
        <v>513</v>
      </c>
      <c r="I146" s="138"/>
      <c r="J146" s="138"/>
      <c r="K146" s="138"/>
      <c r="L146" s="138"/>
      <c r="M146" s="138"/>
      <c r="N146" s="138"/>
      <c r="O146" s="138"/>
      <c r="P146" s="138"/>
      <c r="Q146" s="138"/>
      <c r="R146" s="138"/>
      <c r="S146" s="138"/>
      <c r="T146" s="138"/>
      <c r="U146" s="138"/>
      <c r="V146" s="138"/>
      <c r="W146" s="138"/>
      <c r="X146" s="138"/>
      <c r="Y146" s="138"/>
      <c r="Z146" s="138"/>
      <c r="AA146" s="138"/>
      <c r="AB146" s="138"/>
      <c r="AC146" s="138"/>
      <c r="AD146" s="138"/>
      <c r="AE146" s="149"/>
      <c r="AF146" s="150"/>
      <c r="AG146" s="150"/>
      <c r="AH146" s="150"/>
      <c r="AI146" s="150"/>
      <c r="AJ146" s="150"/>
      <c r="AK146" s="150"/>
      <c r="AL146" s="151"/>
    </row>
    <row r="147" spans="1:39" ht="45" customHeight="1" thickTop="1" thickBot="1" x14ac:dyDescent="0.3">
      <c r="A147" s="211" t="s">
        <v>131</v>
      </c>
      <c r="B147" s="212"/>
      <c r="C147" s="212"/>
      <c r="D147" s="212"/>
      <c r="E147" s="212"/>
      <c r="F147" s="212"/>
      <c r="G147" s="212"/>
      <c r="H147" s="140" t="s">
        <v>513</v>
      </c>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2"/>
      <c r="AE147" s="152"/>
      <c r="AF147" s="153"/>
      <c r="AG147" s="153"/>
      <c r="AH147" s="153"/>
      <c r="AI147" s="153"/>
      <c r="AJ147" s="153"/>
      <c r="AK147" s="153"/>
      <c r="AL147" s="154"/>
    </row>
    <row r="148" spans="1:39" ht="26.25" customHeight="1" thickBot="1" x14ac:dyDescent="0.3">
      <c r="A148" s="134" t="s">
        <v>132</v>
      </c>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135"/>
      <c r="AD148" s="135"/>
      <c r="AE148" s="135"/>
      <c r="AF148" s="135"/>
      <c r="AG148" s="135"/>
      <c r="AH148" s="135"/>
      <c r="AI148" s="135"/>
      <c r="AJ148" s="135"/>
      <c r="AK148" s="135"/>
      <c r="AL148" s="136"/>
    </row>
    <row r="149" spans="1:39" ht="21" customHeight="1" x14ac:dyDescent="0.25">
      <c r="A149" s="155"/>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7"/>
    </row>
    <row r="150" spans="1:39" ht="14.25" customHeight="1" x14ac:dyDescent="0.25">
      <c r="A150" s="158"/>
      <c r="B150" s="159"/>
      <c r="C150" s="159"/>
      <c r="D150" s="159"/>
      <c r="E150" s="159"/>
      <c r="F150" s="159"/>
      <c r="G150" s="159"/>
      <c r="H150" s="159"/>
      <c r="I150" s="159"/>
      <c r="J150" s="159"/>
      <c r="K150" s="159"/>
      <c r="L150" s="159"/>
      <c r="M150" s="159"/>
      <c r="N150" s="159"/>
      <c r="O150" s="159"/>
      <c r="P150" s="159"/>
      <c r="Q150" s="159"/>
      <c r="R150" s="159"/>
      <c r="S150" s="159"/>
      <c r="T150" s="159"/>
      <c r="U150" s="159"/>
      <c r="V150" s="159"/>
      <c r="W150" s="159"/>
      <c r="X150" s="159"/>
      <c r="Y150" s="159"/>
      <c r="Z150" s="159"/>
      <c r="AA150" s="159"/>
      <c r="AB150" s="159"/>
      <c r="AC150" s="159"/>
      <c r="AD150" s="159"/>
      <c r="AE150" s="159"/>
      <c r="AF150" s="159"/>
      <c r="AG150" s="159"/>
      <c r="AH150" s="159"/>
      <c r="AI150" s="159"/>
      <c r="AJ150" s="159"/>
      <c r="AK150" s="159"/>
      <c r="AL150" s="160"/>
    </row>
    <row r="151" spans="1:39" ht="32.25" customHeight="1" thickBot="1" x14ac:dyDescent="0.3">
      <c r="A151" s="124"/>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c r="AC151" s="125"/>
      <c r="AD151" s="125"/>
      <c r="AE151" s="125"/>
      <c r="AF151" s="125"/>
      <c r="AG151" s="125"/>
      <c r="AH151" s="125"/>
      <c r="AI151" s="125"/>
      <c r="AJ151" s="125"/>
      <c r="AK151" s="125"/>
      <c r="AL151" s="127"/>
    </row>
    <row r="152" spans="1:39" ht="51.75" customHeight="1" thickBot="1" x14ac:dyDescent="0.3">
      <c r="A152" s="134" t="s">
        <v>133</v>
      </c>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c r="AA152" s="135"/>
      <c r="AB152" s="135"/>
      <c r="AC152" s="135"/>
      <c r="AD152" s="135"/>
      <c r="AE152" s="135"/>
      <c r="AF152" s="135"/>
      <c r="AG152" s="135"/>
      <c r="AH152" s="135"/>
      <c r="AI152" s="135"/>
      <c r="AJ152" s="135"/>
      <c r="AK152" s="135"/>
      <c r="AL152" s="136"/>
    </row>
    <row r="153" spans="1:39" ht="57" customHeight="1" thickBot="1" x14ac:dyDescent="0.3">
      <c r="A153" s="171"/>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3"/>
      <c r="AM153" s="1"/>
    </row>
    <row r="154" spans="1:39" ht="16.5" customHeight="1" thickBot="1" x14ac:dyDescent="0.3">
      <c r="A154" s="267" t="s">
        <v>69</v>
      </c>
      <c r="B154" s="268"/>
      <c r="C154" s="268"/>
      <c r="D154" s="268"/>
      <c r="E154" s="268"/>
      <c r="F154" s="268"/>
      <c r="G154" s="268"/>
      <c r="H154" s="268"/>
      <c r="I154" s="268"/>
      <c r="J154" s="268"/>
      <c r="K154" s="268"/>
      <c r="L154" s="268"/>
      <c r="M154" s="268"/>
      <c r="N154" s="268"/>
      <c r="O154" s="269"/>
      <c r="P154" s="269"/>
      <c r="Q154" s="269"/>
      <c r="R154" s="269"/>
      <c r="S154" s="269"/>
      <c r="T154" s="269"/>
      <c r="U154" s="269"/>
      <c r="V154" s="269"/>
      <c r="W154" s="269"/>
      <c r="X154" s="269"/>
      <c r="Y154" s="269"/>
      <c r="Z154" s="269"/>
      <c r="AA154" s="273"/>
      <c r="AB154" s="169"/>
      <c r="AC154" s="169"/>
      <c r="AD154" s="169"/>
      <c r="AE154" s="169"/>
      <c r="AF154" s="169"/>
      <c r="AG154" s="169"/>
      <c r="AH154" s="169"/>
      <c r="AI154" s="169"/>
      <c r="AJ154" s="169"/>
      <c r="AK154" s="169"/>
      <c r="AL154" s="170"/>
      <c r="AM154" s="1"/>
    </row>
    <row r="155" spans="1:39" ht="17.25" thickTop="1" thickBot="1" x14ac:dyDescent="0.3">
      <c r="A155" s="270" t="s">
        <v>134</v>
      </c>
      <c r="B155" s="224"/>
      <c r="C155" s="224"/>
      <c r="D155" s="224"/>
      <c r="E155" s="224"/>
      <c r="F155" s="224"/>
      <c r="G155" s="224"/>
      <c r="H155" s="224"/>
      <c r="I155" s="224"/>
      <c r="J155" s="224"/>
      <c r="K155" s="224"/>
      <c r="L155" s="224"/>
      <c r="M155" s="224"/>
      <c r="N155" s="224"/>
      <c r="O155" s="271" t="s">
        <v>135</v>
      </c>
      <c r="P155" s="272"/>
      <c r="Q155" s="272"/>
      <c r="R155" s="272"/>
      <c r="S155" s="272"/>
      <c r="T155" s="272"/>
      <c r="U155" s="272"/>
      <c r="V155" s="272"/>
      <c r="W155" s="272"/>
      <c r="X155" s="272"/>
      <c r="Y155" s="272"/>
      <c r="Z155" s="272"/>
      <c r="AA155" s="270" t="s">
        <v>136</v>
      </c>
      <c r="AB155" s="224"/>
      <c r="AC155" s="224"/>
      <c r="AD155" s="224"/>
      <c r="AE155" s="224"/>
      <c r="AF155" s="224"/>
      <c r="AG155" s="224" t="s">
        <v>137</v>
      </c>
      <c r="AH155" s="224"/>
      <c r="AI155" s="224"/>
      <c r="AJ155" s="224"/>
      <c r="AK155" s="224"/>
      <c r="AL155" s="225"/>
      <c r="AM155" s="256"/>
    </row>
    <row r="156" spans="1:39" ht="15.75" thickTop="1" x14ac:dyDescent="0.25">
      <c r="A156" s="122"/>
      <c r="B156" s="123"/>
      <c r="C156" s="123"/>
      <c r="D156" s="123"/>
      <c r="E156" s="123"/>
      <c r="F156" s="123"/>
      <c r="G156" s="123"/>
      <c r="H156" s="123"/>
      <c r="I156" s="123"/>
      <c r="J156" s="123"/>
      <c r="K156" s="123"/>
      <c r="L156" s="123"/>
      <c r="M156" s="123"/>
      <c r="N156" s="123"/>
      <c r="O156" s="128"/>
      <c r="P156" s="129"/>
      <c r="Q156" s="129"/>
      <c r="R156" s="129"/>
      <c r="S156" s="129"/>
      <c r="T156" s="129"/>
      <c r="U156" s="129"/>
      <c r="V156" s="129"/>
      <c r="W156" s="129"/>
      <c r="X156" s="129"/>
      <c r="Y156" s="129"/>
      <c r="Z156" s="129"/>
      <c r="AA156" s="122"/>
      <c r="AB156" s="123"/>
      <c r="AC156" s="123"/>
      <c r="AD156" s="123"/>
      <c r="AE156" s="123"/>
      <c r="AF156" s="123"/>
      <c r="AG156" s="123"/>
      <c r="AH156" s="123"/>
      <c r="AI156" s="123"/>
      <c r="AJ156" s="123"/>
      <c r="AK156" s="123"/>
      <c r="AL156" s="126"/>
      <c r="AM156" s="256"/>
    </row>
    <row r="157" spans="1:39" ht="15.75" thickBot="1" x14ac:dyDescent="0.3">
      <c r="A157" s="174"/>
      <c r="B157" s="167"/>
      <c r="C157" s="167"/>
      <c r="D157" s="167"/>
      <c r="E157" s="167"/>
      <c r="F157" s="167"/>
      <c r="G157" s="167"/>
      <c r="H157" s="167"/>
      <c r="I157" s="167"/>
      <c r="J157" s="167"/>
      <c r="K157" s="167"/>
      <c r="L157" s="167"/>
      <c r="M157" s="167"/>
      <c r="N157" s="167"/>
      <c r="O157" s="261"/>
      <c r="P157" s="262"/>
      <c r="Q157" s="262"/>
      <c r="R157" s="262"/>
      <c r="S157" s="262"/>
      <c r="T157" s="262"/>
      <c r="U157" s="262"/>
      <c r="V157" s="262"/>
      <c r="W157" s="262"/>
      <c r="X157" s="262"/>
      <c r="Y157" s="262"/>
      <c r="Z157" s="262"/>
      <c r="AA157" s="174"/>
      <c r="AB157" s="167"/>
      <c r="AC157" s="167"/>
      <c r="AD157" s="167"/>
      <c r="AE157" s="167"/>
      <c r="AF157" s="167"/>
      <c r="AG157" s="167"/>
      <c r="AH157" s="167"/>
      <c r="AI157" s="167"/>
      <c r="AJ157" s="167"/>
      <c r="AK157" s="167"/>
      <c r="AL157" s="168"/>
      <c r="AM157" s="256"/>
    </row>
    <row r="158" spans="1:39" ht="15.75" thickTop="1" x14ac:dyDescent="0.25">
      <c r="A158" s="263"/>
      <c r="B158" s="264"/>
      <c r="C158" s="264"/>
      <c r="D158" s="264"/>
      <c r="E158" s="264"/>
      <c r="F158" s="264"/>
      <c r="G158" s="264"/>
      <c r="H158" s="264"/>
      <c r="I158" s="264"/>
      <c r="J158" s="264"/>
      <c r="K158" s="264"/>
      <c r="L158" s="264"/>
      <c r="M158" s="264"/>
      <c r="N158" s="264"/>
      <c r="O158" s="128"/>
      <c r="P158" s="129"/>
      <c r="Q158" s="129"/>
      <c r="R158" s="129"/>
      <c r="S158" s="129"/>
      <c r="T158" s="129"/>
      <c r="U158" s="129"/>
      <c r="V158" s="129"/>
      <c r="W158" s="129"/>
      <c r="X158" s="129"/>
      <c r="Y158" s="129"/>
      <c r="Z158" s="129"/>
      <c r="AA158" s="122"/>
      <c r="AB158" s="123"/>
      <c r="AC158" s="123"/>
      <c r="AD158" s="123"/>
      <c r="AE158" s="123"/>
      <c r="AF158" s="123"/>
      <c r="AG158" s="123"/>
      <c r="AH158" s="123"/>
      <c r="AI158" s="123"/>
      <c r="AJ158" s="123"/>
      <c r="AK158" s="123"/>
      <c r="AL158" s="126"/>
      <c r="AM158" s="256"/>
    </row>
    <row r="159" spans="1:39" ht="15.75" thickBot="1" x14ac:dyDescent="0.3">
      <c r="A159" s="265"/>
      <c r="B159" s="266"/>
      <c r="C159" s="266"/>
      <c r="D159" s="266"/>
      <c r="E159" s="266"/>
      <c r="F159" s="266"/>
      <c r="G159" s="266"/>
      <c r="H159" s="266"/>
      <c r="I159" s="266"/>
      <c r="J159" s="266"/>
      <c r="K159" s="266"/>
      <c r="L159" s="266"/>
      <c r="M159" s="266"/>
      <c r="N159" s="266"/>
      <c r="O159" s="261"/>
      <c r="P159" s="262"/>
      <c r="Q159" s="262"/>
      <c r="R159" s="262"/>
      <c r="S159" s="262"/>
      <c r="T159" s="262"/>
      <c r="U159" s="262"/>
      <c r="V159" s="262"/>
      <c r="W159" s="262"/>
      <c r="X159" s="262"/>
      <c r="Y159" s="262"/>
      <c r="Z159" s="262"/>
      <c r="AA159" s="174"/>
      <c r="AB159" s="167"/>
      <c r="AC159" s="167"/>
      <c r="AD159" s="167"/>
      <c r="AE159" s="167"/>
      <c r="AF159" s="167"/>
      <c r="AG159" s="167"/>
      <c r="AH159" s="167"/>
      <c r="AI159" s="167"/>
      <c r="AJ159" s="167"/>
      <c r="AK159" s="167"/>
      <c r="AL159" s="168"/>
      <c r="AM159" s="256"/>
    </row>
    <row r="160" spans="1:39" ht="15.75" thickTop="1" x14ac:dyDescent="0.25">
      <c r="A160" s="128"/>
      <c r="B160" s="129"/>
      <c r="C160" s="129"/>
      <c r="D160" s="129"/>
      <c r="E160" s="129"/>
      <c r="F160" s="129"/>
      <c r="G160" s="129"/>
      <c r="H160" s="129"/>
      <c r="I160" s="129"/>
      <c r="J160" s="129"/>
      <c r="K160" s="129"/>
      <c r="L160" s="129"/>
      <c r="M160" s="129"/>
      <c r="N160" s="129"/>
      <c r="O160" s="128"/>
      <c r="P160" s="129"/>
      <c r="Q160" s="129"/>
      <c r="R160" s="129"/>
      <c r="S160" s="129"/>
      <c r="T160" s="129"/>
      <c r="U160" s="129"/>
      <c r="V160" s="129"/>
      <c r="W160" s="129"/>
      <c r="X160" s="129"/>
      <c r="Y160" s="129"/>
      <c r="Z160" s="129"/>
      <c r="AA160" s="122"/>
      <c r="AB160" s="123"/>
      <c r="AC160" s="123"/>
      <c r="AD160" s="123"/>
      <c r="AE160" s="123"/>
      <c r="AF160" s="123"/>
      <c r="AG160" s="123"/>
      <c r="AH160" s="123"/>
      <c r="AI160" s="123"/>
      <c r="AJ160" s="123"/>
      <c r="AK160" s="123"/>
      <c r="AL160" s="126"/>
      <c r="AM160" s="256"/>
    </row>
    <row r="161" spans="1:38" ht="18" customHeight="1" thickBot="1" x14ac:dyDescent="0.3">
      <c r="A161" s="130"/>
      <c r="B161" s="131"/>
      <c r="C161" s="131"/>
      <c r="D161" s="131"/>
      <c r="E161" s="131"/>
      <c r="F161" s="131"/>
      <c r="G161" s="131"/>
      <c r="H161" s="131"/>
      <c r="I161" s="131"/>
      <c r="J161" s="131"/>
      <c r="K161" s="131"/>
      <c r="L161" s="131"/>
      <c r="M161" s="131"/>
      <c r="N161" s="131"/>
      <c r="O161" s="130"/>
      <c r="P161" s="131"/>
      <c r="Q161" s="131"/>
      <c r="R161" s="131"/>
      <c r="S161" s="131"/>
      <c r="T161" s="131"/>
      <c r="U161" s="131"/>
      <c r="V161" s="131"/>
      <c r="W161" s="131"/>
      <c r="X161" s="131"/>
      <c r="Y161" s="131"/>
      <c r="Z161" s="131"/>
      <c r="AA161" s="124"/>
      <c r="AB161" s="125"/>
      <c r="AC161" s="125"/>
      <c r="AD161" s="125"/>
      <c r="AE161" s="125"/>
      <c r="AF161" s="125"/>
      <c r="AG161" s="125"/>
      <c r="AH161" s="125"/>
      <c r="AI161" s="125"/>
      <c r="AJ161" s="125"/>
      <c r="AK161" s="125"/>
      <c r="AL161" s="127"/>
    </row>
  </sheetData>
  <mergeCells count="432">
    <mergeCell ref="A6:F6"/>
    <mergeCell ref="G6:U6"/>
    <mergeCell ref="V6:AC6"/>
    <mergeCell ref="AD6:AH6"/>
    <mergeCell ref="AI6:AJ6"/>
    <mergeCell ref="AK6:AL6"/>
    <mergeCell ref="G5:AC5"/>
    <mergeCell ref="AM1:AM3"/>
    <mergeCell ref="A4:C4"/>
    <mergeCell ref="D4:E4"/>
    <mergeCell ref="F4:S4"/>
    <mergeCell ref="T4:V4"/>
    <mergeCell ref="W4:AL4"/>
    <mergeCell ref="A1:AL1"/>
    <mergeCell ref="A2:AL2"/>
    <mergeCell ref="A3:AL3"/>
    <mergeCell ref="A5:F5"/>
    <mergeCell ref="AI5:AJ5"/>
    <mergeCell ref="AK5:AL5"/>
    <mergeCell ref="A9:AL9"/>
    <mergeCell ref="A10:W10"/>
    <mergeCell ref="X10:AE10"/>
    <mergeCell ref="AF10:AL10"/>
    <mergeCell ref="A8:F8"/>
    <mergeCell ref="AI8:AJ8"/>
    <mergeCell ref="AK8:AL8"/>
    <mergeCell ref="AD8:AH8"/>
    <mergeCell ref="A7:F7"/>
    <mergeCell ref="G7:U7"/>
    <mergeCell ref="V7:AC7"/>
    <mergeCell ref="AD7:AH7"/>
    <mergeCell ref="AI7:AJ7"/>
    <mergeCell ref="AK7:AL7"/>
    <mergeCell ref="G8:S8"/>
    <mergeCell ref="C15:W15"/>
    <mergeCell ref="X15:Y15"/>
    <mergeCell ref="Z15:AL15"/>
    <mergeCell ref="A16:B16"/>
    <mergeCell ref="A11:B11"/>
    <mergeCell ref="C11:W11"/>
    <mergeCell ref="X11:Y11"/>
    <mergeCell ref="Z11:AL11"/>
    <mergeCell ref="A12:B12"/>
    <mergeCell ref="C12:W12"/>
    <mergeCell ref="X12:Y12"/>
    <mergeCell ref="Z12:AL12"/>
    <mergeCell ref="C16:W16"/>
    <mergeCell ref="X16:Y16"/>
    <mergeCell ref="Z16:AL16"/>
    <mergeCell ref="A13:B13"/>
    <mergeCell ref="C13:W13"/>
    <mergeCell ref="X13:Y13"/>
    <mergeCell ref="Z13:AL13"/>
    <mergeCell ref="A36:AL36"/>
    <mergeCell ref="A37:AL37"/>
    <mergeCell ref="AM35:AM37"/>
    <mergeCell ref="A38:AL38"/>
    <mergeCell ref="A39:AL39"/>
    <mergeCell ref="A19:AL19"/>
    <mergeCell ref="A22:AL22"/>
    <mergeCell ref="AM19:AM33"/>
    <mergeCell ref="A34:AL34"/>
    <mergeCell ref="A35:AL35"/>
    <mergeCell ref="AF24:AL24"/>
    <mergeCell ref="AF25:AL25"/>
    <mergeCell ref="AF26:AL26"/>
    <mergeCell ref="AF27:AL27"/>
    <mergeCell ref="AF28:AL28"/>
    <mergeCell ref="AF29:AL29"/>
    <mergeCell ref="AF30:AL30"/>
    <mergeCell ref="Z23:AE23"/>
    <mergeCell ref="Z24:AE24"/>
    <mergeCell ref="Z25:AE25"/>
    <mergeCell ref="Z26:AE26"/>
    <mergeCell ref="Z27:AE27"/>
    <mergeCell ref="Z28:AE28"/>
    <mergeCell ref="AF31:AL31"/>
    <mergeCell ref="A40:H40"/>
    <mergeCell ref="I40:AD40"/>
    <mergeCell ref="AE40:AL40"/>
    <mergeCell ref="A41:H43"/>
    <mergeCell ref="I41:AD43"/>
    <mergeCell ref="AE41:AL49"/>
    <mergeCell ref="AM41:AM43"/>
    <mergeCell ref="A44:H49"/>
    <mergeCell ref="I44:AA44"/>
    <mergeCell ref="I47:AA47"/>
    <mergeCell ref="AB47:AD47"/>
    <mergeCell ref="I48:AA48"/>
    <mergeCell ref="AB48:AD48"/>
    <mergeCell ref="AB44:AD44"/>
    <mergeCell ref="I45:AA45"/>
    <mergeCell ref="AB45:AD45"/>
    <mergeCell ref="I46:AA46"/>
    <mergeCell ref="AB46:AD46"/>
    <mergeCell ref="AM52:AM53"/>
    <mergeCell ref="I54:AD54"/>
    <mergeCell ref="I55:AD56"/>
    <mergeCell ref="AM55:AM56"/>
    <mergeCell ref="I49:AA49"/>
    <mergeCell ref="AB49:AD49"/>
    <mergeCell ref="A50:H50"/>
    <mergeCell ref="I50:AD50"/>
    <mergeCell ref="AE50:AL50"/>
    <mergeCell ref="I57:Y57"/>
    <mergeCell ref="Z57:AA57"/>
    <mergeCell ref="AB57:AD57"/>
    <mergeCell ref="I58:Y58"/>
    <mergeCell ref="Z58:AA58"/>
    <mergeCell ref="AB58:AD58"/>
    <mergeCell ref="A51:H62"/>
    <mergeCell ref="I51:AD51"/>
    <mergeCell ref="AE51:AL62"/>
    <mergeCell ref="I52:AD53"/>
    <mergeCell ref="I61:Y61"/>
    <mergeCell ref="Z61:AA61"/>
    <mergeCell ref="AB61:AD61"/>
    <mergeCell ref="I62:Y62"/>
    <mergeCell ref="Z62:AA62"/>
    <mergeCell ref="AB62:AD62"/>
    <mergeCell ref="I59:Y59"/>
    <mergeCell ref="Z59:AA59"/>
    <mergeCell ref="AB59:AD59"/>
    <mergeCell ref="I60:Y60"/>
    <mergeCell ref="Z60:AA60"/>
    <mergeCell ref="AB60:AD60"/>
    <mergeCell ref="A63:H67"/>
    <mergeCell ref="I63:AA63"/>
    <mergeCell ref="AB63:AD63"/>
    <mergeCell ref="AE63:AL67"/>
    <mergeCell ref="I64:AA64"/>
    <mergeCell ref="AB64:AD64"/>
    <mergeCell ref="I65:AA65"/>
    <mergeCell ref="AB65:AD65"/>
    <mergeCell ref="Q73:X73"/>
    <mergeCell ref="Y73:AD73"/>
    <mergeCell ref="AE68:AL74"/>
    <mergeCell ref="I69:AA69"/>
    <mergeCell ref="AB69:AD69"/>
    <mergeCell ref="I70:AA70"/>
    <mergeCell ref="AB70:AD70"/>
    <mergeCell ref="I66:AA66"/>
    <mergeCell ref="AB66:AD66"/>
    <mergeCell ref="I67:AA67"/>
    <mergeCell ref="AB67:AD67"/>
    <mergeCell ref="I74:X74"/>
    <mergeCell ref="Y74:AD74"/>
    <mergeCell ref="I71:AA71"/>
    <mergeCell ref="AB71:AD71"/>
    <mergeCell ref="I72:P72"/>
    <mergeCell ref="Q72:X72"/>
    <mergeCell ref="Y72:AD72"/>
    <mergeCell ref="M79:AD79"/>
    <mergeCell ref="I80:L80"/>
    <mergeCell ref="M80:AD80"/>
    <mergeCell ref="A81:H84"/>
    <mergeCell ref="I81:L81"/>
    <mergeCell ref="M81:AD81"/>
    <mergeCell ref="A68:H74"/>
    <mergeCell ref="I68:AA68"/>
    <mergeCell ref="AB68:AD68"/>
    <mergeCell ref="I77:L77"/>
    <mergeCell ref="M77:T77"/>
    <mergeCell ref="U77:AD77"/>
    <mergeCell ref="A78:H80"/>
    <mergeCell ref="I78:L78"/>
    <mergeCell ref="M78:AD78"/>
    <mergeCell ref="AE78:AL80"/>
    <mergeCell ref="I79:L79"/>
    <mergeCell ref="A75:H77"/>
    <mergeCell ref="I75:L75"/>
    <mergeCell ref="M75:T75"/>
    <mergeCell ref="U75:AD75"/>
    <mergeCell ref="AE75:AL77"/>
    <mergeCell ref="I76:L76"/>
    <mergeCell ref="M76:T76"/>
    <mergeCell ref="U76:AD76"/>
    <mergeCell ref="A85:AL85"/>
    <mergeCell ref="A86:D87"/>
    <mergeCell ref="E86:G87"/>
    <mergeCell ref="H86:R86"/>
    <mergeCell ref="H87:R87"/>
    <mergeCell ref="I82:L82"/>
    <mergeCell ref="M82:AD82"/>
    <mergeCell ref="I83:L83"/>
    <mergeCell ref="M83:AD83"/>
    <mergeCell ref="AE81:AL84"/>
    <mergeCell ref="I84:L84"/>
    <mergeCell ref="M84:AD84"/>
    <mergeCell ref="AM86:AM87"/>
    <mergeCell ref="A88:D88"/>
    <mergeCell ref="E88:G88"/>
    <mergeCell ref="H88:R88"/>
    <mergeCell ref="S88:X88"/>
    <mergeCell ref="Y88:AB88"/>
    <mergeCell ref="AC88:AG88"/>
    <mergeCell ref="AH88:AK88"/>
    <mergeCell ref="S86:X87"/>
    <mergeCell ref="Y86:AB86"/>
    <mergeCell ref="Y87:AB87"/>
    <mergeCell ref="AC86:AG87"/>
    <mergeCell ref="AH86:AK87"/>
    <mergeCell ref="AH89:AK89"/>
    <mergeCell ref="A90:D90"/>
    <mergeCell ref="E90:G90"/>
    <mergeCell ref="H90:R90"/>
    <mergeCell ref="S90:X90"/>
    <mergeCell ref="Y90:AB90"/>
    <mergeCell ref="AC90:AG90"/>
    <mergeCell ref="AH90:AK90"/>
    <mergeCell ref="A89:D89"/>
    <mergeCell ref="E89:G89"/>
    <mergeCell ref="H89:R89"/>
    <mergeCell ref="S89:X89"/>
    <mergeCell ref="Y89:AB89"/>
    <mergeCell ref="AC89:AG89"/>
    <mergeCell ref="AH91:AK91"/>
    <mergeCell ref="A92:D92"/>
    <mergeCell ref="E92:G92"/>
    <mergeCell ref="H92:R92"/>
    <mergeCell ref="S92:X92"/>
    <mergeCell ref="Y92:AB92"/>
    <mergeCell ref="AC92:AG92"/>
    <mergeCell ref="AH92:AK92"/>
    <mergeCell ref="A91:D91"/>
    <mergeCell ref="E91:G91"/>
    <mergeCell ref="H91:R91"/>
    <mergeCell ref="S91:X91"/>
    <mergeCell ref="Y91:AB91"/>
    <mergeCell ref="AC91:AG91"/>
    <mergeCell ref="J95:K95"/>
    <mergeCell ref="L95:Q95"/>
    <mergeCell ref="R95:X95"/>
    <mergeCell ref="Y95:AF95"/>
    <mergeCell ref="AG95:AL95"/>
    <mergeCell ref="A93:X93"/>
    <mergeCell ref="Y93:AL93"/>
    <mergeCell ref="A94:I97"/>
    <mergeCell ref="J94:K94"/>
    <mergeCell ref="L94:Q94"/>
    <mergeCell ref="R94:X94"/>
    <mergeCell ref="Y94:AF94"/>
    <mergeCell ref="AG94:AL94"/>
    <mergeCell ref="J97:K97"/>
    <mergeCell ref="L97:Q97"/>
    <mergeCell ref="R97:X97"/>
    <mergeCell ref="Y97:AF97"/>
    <mergeCell ref="AG97:AL97"/>
    <mergeCell ref="J96:K96"/>
    <mergeCell ref="L96:Q96"/>
    <mergeCell ref="R96:X96"/>
    <mergeCell ref="Y96:AF96"/>
    <mergeCell ref="AG96:AL96"/>
    <mergeCell ref="AM103:AM104"/>
    <mergeCell ref="I105:AA105"/>
    <mergeCell ref="AB105:AD105"/>
    <mergeCell ref="I106:AA106"/>
    <mergeCell ref="AB106:AD106"/>
    <mergeCell ref="A98:X100"/>
    <mergeCell ref="Y98:AL100"/>
    <mergeCell ref="AM98:AM100"/>
    <mergeCell ref="A101:H102"/>
    <mergeCell ref="I101:AD101"/>
    <mergeCell ref="I102:AD102"/>
    <mergeCell ref="AE101:AL102"/>
    <mergeCell ref="AM101:AM102"/>
    <mergeCell ref="I109:AA109"/>
    <mergeCell ref="AB109:AD109"/>
    <mergeCell ref="A110:H120"/>
    <mergeCell ref="I110:O110"/>
    <mergeCell ref="P110:AA110"/>
    <mergeCell ref="AB110:AD110"/>
    <mergeCell ref="AE110:AL120"/>
    <mergeCell ref="I111:O111"/>
    <mergeCell ref="I107:AA107"/>
    <mergeCell ref="AB107:AD107"/>
    <mergeCell ref="I108:AA108"/>
    <mergeCell ref="AB108:AD108"/>
    <mergeCell ref="A103:H109"/>
    <mergeCell ref="I103:AA104"/>
    <mergeCell ref="AB103:AD104"/>
    <mergeCell ref="AE103:AL109"/>
    <mergeCell ref="I113:O113"/>
    <mergeCell ref="P113:AA113"/>
    <mergeCell ref="AB113:AD113"/>
    <mergeCell ref="I114:O114"/>
    <mergeCell ref="P114:AA114"/>
    <mergeCell ref="AB114:AD114"/>
    <mergeCell ref="P111:AA111"/>
    <mergeCell ref="AB111:AD111"/>
    <mergeCell ref="I119:J119"/>
    <mergeCell ref="I120:J120"/>
    <mergeCell ref="I117:J117"/>
    <mergeCell ref="I118:J118"/>
    <mergeCell ref="I115:O115"/>
    <mergeCell ref="P115:AA115"/>
    <mergeCell ref="AB115:AD115"/>
    <mergeCell ref="I116:J116"/>
    <mergeCell ref="K116:M116"/>
    <mergeCell ref="N116:AD116"/>
    <mergeCell ref="I127:M127"/>
    <mergeCell ref="N127:X127"/>
    <mergeCell ref="Y127:AA127"/>
    <mergeCell ref="AB127:AD127"/>
    <mergeCell ref="I128:M128"/>
    <mergeCell ref="N128:X128"/>
    <mergeCell ref="Y128:AA128"/>
    <mergeCell ref="N125:X125"/>
    <mergeCell ref="AB128:AD128"/>
    <mergeCell ref="I125:M125"/>
    <mergeCell ref="Y125:AA125"/>
    <mergeCell ref="I126:M126"/>
    <mergeCell ref="AM159:AM160"/>
    <mergeCell ref="A20:AL21"/>
    <mergeCell ref="A23:Y23"/>
    <mergeCell ref="A156:N157"/>
    <mergeCell ref="O156:Z157"/>
    <mergeCell ref="AM155:AM156"/>
    <mergeCell ref="A158:N159"/>
    <mergeCell ref="O158:Z159"/>
    <mergeCell ref="AM157:AM158"/>
    <mergeCell ref="A154:Z154"/>
    <mergeCell ref="A155:N155"/>
    <mergeCell ref="O155:Z155"/>
    <mergeCell ref="AA155:AF155"/>
    <mergeCell ref="AA154:AF154"/>
    <mergeCell ref="A145:G146"/>
    <mergeCell ref="A147:G147"/>
    <mergeCell ref="A143:G143"/>
    <mergeCell ref="Z29:AE29"/>
    <mergeCell ref="AE143:AL143"/>
    <mergeCell ref="AM122:AM123"/>
    <mergeCell ref="A135:G142"/>
    <mergeCell ref="I124:M124"/>
    <mergeCell ref="N124:X124"/>
    <mergeCell ref="Y124:AA124"/>
    <mergeCell ref="A33:Y33"/>
    <mergeCell ref="A32:Y32"/>
    <mergeCell ref="AB125:AD125"/>
    <mergeCell ref="N126:X126"/>
    <mergeCell ref="Y126:AA126"/>
    <mergeCell ref="AB126:AD126"/>
    <mergeCell ref="Z30:AE30"/>
    <mergeCell ref="Z31:AE31"/>
    <mergeCell ref="A24:Y24"/>
    <mergeCell ref="A25:Y25"/>
    <mergeCell ref="A26:Y26"/>
    <mergeCell ref="A27:Y27"/>
    <mergeCell ref="A28:Y28"/>
    <mergeCell ref="A29:Y29"/>
    <mergeCell ref="A30:Y30"/>
    <mergeCell ref="A31:Y31"/>
    <mergeCell ref="N122:X122"/>
    <mergeCell ref="N123:X123"/>
    <mergeCell ref="Y122:AA123"/>
    <mergeCell ref="AB122:AD123"/>
    <mergeCell ref="AB124:AD124"/>
    <mergeCell ref="I112:O112"/>
    <mergeCell ref="P112:AA112"/>
    <mergeCell ref="AB112:AD112"/>
    <mergeCell ref="AE121:AL128"/>
    <mergeCell ref="A122:H128"/>
    <mergeCell ref="I122:M123"/>
    <mergeCell ref="AF23:AL23"/>
    <mergeCell ref="AF32:AL32"/>
    <mergeCell ref="AG155:AL155"/>
    <mergeCell ref="Z17:AL17"/>
    <mergeCell ref="A18:AL18"/>
    <mergeCell ref="A14:B14"/>
    <mergeCell ref="C14:W14"/>
    <mergeCell ref="X14:Y14"/>
    <mergeCell ref="Z14:AL14"/>
    <mergeCell ref="A15:B15"/>
    <mergeCell ref="H134:L134"/>
    <mergeCell ref="A129:W129"/>
    <mergeCell ref="A130:W130"/>
    <mergeCell ref="AE129:AL129"/>
    <mergeCell ref="AE130:AL130"/>
    <mergeCell ref="A131:G134"/>
    <mergeCell ref="H131:L131"/>
    <mergeCell ref="H132:L132"/>
    <mergeCell ref="A17:B17"/>
    <mergeCell ref="C17:W17"/>
    <mergeCell ref="X17:Y17"/>
    <mergeCell ref="AG156:AL157"/>
    <mergeCell ref="AG158:AL159"/>
    <mergeCell ref="AG154:AL154"/>
    <mergeCell ref="A148:AL148"/>
    <mergeCell ref="A153:AL153"/>
    <mergeCell ref="AA156:AF157"/>
    <mergeCell ref="AA158:AF159"/>
    <mergeCell ref="Z32:AE32"/>
    <mergeCell ref="H139:AD139"/>
    <mergeCell ref="A144:G144"/>
    <mergeCell ref="AE144:AL144"/>
    <mergeCell ref="H140:AD140"/>
    <mergeCell ref="H141:AD141"/>
    <mergeCell ref="X129:AD129"/>
    <mergeCell ref="X130:AD130"/>
    <mergeCell ref="M133:AD133"/>
    <mergeCell ref="Q134:AD134"/>
    <mergeCell ref="H135:AD135"/>
    <mergeCell ref="AE135:AL142"/>
    <mergeCell ref="AE131:AL134"/>
    <mergeCell ref="H133:L133"/>
    <mergeCell ref="A121:M121"/>
    <mergeCell ref="N121:AA121"/>
    <mergeCell ref="AB121:AD121"/>
    <mergeCell ref="AA160:AF161"/>
    <mergeCell ref="AG160:AL161"/>
    <mergeCell ref="A160:N161"/>
    <mergeCell ref="O160:Z161"/>
    <mergeCell ref="AF33:AL33"/>
    <mergeCell ref="A152:AL152"/>
    <mergeCell ref="K119:AD119"/>
    <mergeCell ref="K118:AD118"/>
    <mergeCell ref="K117:AD117"/>
    <mergeCell ref="K120:AD120"/>
    <mergeCell ref="I73:L73"/>
    <mergeCell ref="Z33:AE33"/>
    <mergeCell ref="AE145:AL146"/>
    <mergeCell ref="AE147:AL147"/>
    <mergeCell ref="A149:AL151"/>
    <mergeCell ref="H142:AD142"/>
    <mergeCell ref="H143:AD143"/>
    <mergeCell ref="H144:AD144"/>
    <mergeCell ref="H145:AD145"/>
    <mergeCell ref="H146:AD146"/>
    <mergeCell ref="H147:AD147"/>
    <mergeCell ref="H136:AD136"/>
    <mergeCell ref="H137:AD137"/>
    <mergeCell ref="H138:AD138"/>
  </mergeCells>
  <pageMargins left="0.25" right="0.25" top="0.75" bottom="0.75" header="0.3" footer="0.3"/>
  <pageSetup paperSize="9" scale="57" fitToHeight="0" orientation="portrait" horizontalDpi="4294967295" verticalDpi="4294967295"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Manual!$A$2:$A$200</xm:f>
          </x14:formula1>
          <xm:sqref>AH5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topLeftCell="B1" workbookViewId="0">
      <selection activeCell="G20" sqref="G20"/>
    </sheetView>
  </sheetViews>
  <sheetFormatPr defaultRowHeight="15" x14ac:dyDescent="0.25"/>
  <cols>
    <col min="1" max="1" width="56.42578125" customWidth="1"/>
    <col min="2" max="2" width="17.85546875" bestFit="1" customWidth="1"/>
    <col min="3" max="3" width="27.140625" style="2" customWidth="1"/>
    <col min="4" max="4" width="17.85546875" style="2" bestFit="1" customWidth="1"/>
    <col min="5" max="5" width="28.42578125" style="2" customWidth="1"/>
    <col min="6" max="6" width="17.85546875" style="2" bestFit="1" customWidth="1"/>
    <col min="7" max="7" width="25.85546875" bestFit="1" customWidth="1"/>
    <col min="8" max="8" width="17.85546875" bestFit="1" customWidth="1"/>
    <col min="9" max="10" width="17.85546875" customWidth="1"/>
    <col min="11" max="11" width="15.140625" customWidth="1"/>
    <col min="12" max="12" width="12.7109375" customWidth="1"/>
    <col min="13" max="13" width="12.140625" customWidth="1"/>
    <col min="14" max="14" width="12.7109375" customWidth="1"/>
    <col min="15" max="15" width="17" customWidth="1"/>
    <col min="16" max="16" width="13.42578125" customWidth="1"/>
    <col min="17" max="17" width="12.85546875" customWidth="1"/>
  </cols>
  <sheetData>
    <row r="1" spans="1:33" ht="43.5" customHeight="1" x14ac:dyDescent="0.25">
      <c r="A1" s="5" t="s">
        <v>139</v>
      </c>
      <c r="B1" s="5" t="s">
        <v>8</v>
      </c>
      <c r="C1" s="5" t="s">
        <v>403</v>
      </c>
      <c r="D1" s="11" t="s">
        <v>407</v>
      </c>
      <c r="E1" s="5" t="s">
        <v>404</v>
      </c>
      <c r="F1" s="11" t="s">
        <v>408</v>
      </c>
      <c r="G1" s="11" t="s">
        <v>406</v>
      </c>
      <c r="H1" s="11" t="s">
        <v>409</v>
      </c>
      <c r="I1" s="16"/>
      <c r="J1" s="16" t="s">
        <v>413</v>
      </c>
      <c r="K1" s="11" t="s">
        <v>140</v>
      </c>
      <c r="L1" s="11" t="s">
        <v>64</v>
      </c>
      <c r="M1" s="11" t="s">
        <v>416</v>
      </c>
      <c r="N1" s="11" t="s">
        <v>66</v>
      </c>
      <c r="O1" s="16" t="s">
        <v>417</v>
      </c>
      <c r="P1" s="11" t="s">
        <v>418</v>
      </c>
      <c r="Q1" s="16" t="s">
        <v>419</v>
      </c>
      <c r="R1" s="11"/>
      <c r="S1" s="11"/>
      <c r="T1" s="11"/>
      <c r="U1" s="11"/>
      <c r="V1" s="11"/>
      <c r="W1" s="11"/>
      <c r="X1" s="11"/>
      <c r="Y1" s="11"/>
      <c r="Z1" s="11"/>
      <c r="AA1" s="11"/>
      <c r="AB1" s="11"/>
      <c r="AC1" s="11"/>
      <c r="AD1" s="11"/>
      <c r="AE1" s="11"/>
      <c r="AF1" s="11"/>
      <c r="AG1" s="11"/>
    </row>
    <row r="2" spans="1:33" x14ac:dyDescent="0.25">
      <c r="A2" s="6" t="s">
        <v>159</v>
      </c>
      <c r="B2" s="7" t="s">
        <v>160</v>
      </c>
      <c r="C2" s="10" t="s">
        <v>405</v>
      </c>
      <c r="D2" s="10" t="s">
        <v>410</v>
      </c>
      <c r="E2" s="10" t="s">
        <v>405</v>
      </c>
      <c r="F2" s="10" t="s">
        <v>410</v>
      </c>
      <c r="G2" s="10" t="s">
        <v>405</v>
      </c>
      <c r="H2" s="10" t="s">
        <v>410</v>
      </c>
      <c r="I2" s="18" t="s">
        <v>501</v>
      </c>
      <c r="J2" s="18" t="s">
        <v>413</v>
      </c>
      <c r="K2" s="32">
        <f>VLOOKUP(B2,Quantum!B:V,2,0)</f>
        <v>2E-3</v>
      </c>
      <c r="L2" s="32" t="s">
        <v>415</v>
      </c>
      <c r="M2" s="32" t="s">
        <v>415</v>
      </c>
      <c r="N2" s="32" t="s">
        <v>415</v>
      </c>
      <c r="O2" s="32" t="s">
        <v>415</v>
      </c>
      <c r="P2" s="32" t="s">
        <v>415</v>
      </c>
      <c r="Q2" s="32" t="s">
        <v>415</v>
      </c>
      <c r="R2" s="10"/>
      <c r="S2" s="10"/>
      <c r="T2" s="10"/>
      <c r="U2" s="10"/>
      <c r="V2" s="10"/>
      <c r="W2" s="10"/>
      <c r="X2" s="10"/>
      <c r="Y2" s="10"/>
      <c r="Z2" s="10"/>
      <c r="AA2" s="10"/>
      <c r="AB2" s="10"/>
      <c r="AC2" s="10"/>
      <c r="AD2" s="10"/>
      <c r="AE2" s="10"/>
      <c r="AF2" s="10"/>
      <c r="AG2" s="10"/>
    </row>
    <row r="3" spans="1:33" x14ac:dyDescent="0.25">
      <c r="A3" s="8" t="s">
        <v>165</v>
      </c>
      <c r="B3" s="9" t="s">
        <v>166</v>
      </c>
      <c r="C3" s="9" t="s">
        <v>405</v>
      </c>
      <c r="D3" s="9" t="s">
        <v>410</v>
      </c>
      <c r="E3" s="9" t="s">
        <v>405</v>
      </c>
      <c r="F3" s="9" t="s">
        <v>410</v>
      </c>
      <c r="G3" s="9" t="s">
        <v>405</v>
      </c>
      <c r="H3" s="9" t="s">
        <v>410</v>
      </c>
      <c r="I3" s="9"/>
      <c r="J3" s="9"/>
      <c r="K3" s="33">
        <f>VLOOKUP(B3,Quantum!B:V,2,0)</f>
        <v>2E-3</v>
      </c>
      <c r="L3" s="9" t="s">
        <v>415</v>
      </c>
      <c r="M3" s="9" t="s">
        <v>415</v>
      </c>
      <c r="N3" s="9" t="s">
        <v>415</v>
      </c>
      <c r="O3" s="9" t="s">
        <v>415</v>
      </c>
      <c r="P3" s="9" t="s">
        <v>415</v>
      </c>
      <c r="Q3" s="9" t="s">
        <v>415</v>
      </c>
      <c r="R3" s="9"/>
      <c r="S3" s="9"/>
      <c r="T3" s="9"/>
      <c r="U3" s="9"/>
      <c r="V3" s="9"/>
      <c r="W3" s="9"/>
      <c r="X3" s="9"/>
      <c r="Y3" s="9"/>
      <c r="Z3" s="9"/>
      <c r="AA3" s="9"/>
      <c r="AB3" s="9"/>
      <c r="AC3" s="9"/>
      <c r="AD3" s="9"/>
      <c r="AE3" s="9"/>
      <c r="AF3" s="9"/>
      <c r="AG3" s="9"/>
    </row>
    <row r="4" spans="1:33" x14ac:dyDescent="0.25">
      <c r="A4" s="6" t="s">
        <v>169</v>
      </c>
      <c r="B4" s="7" t="s">
        <v>170</v>
      </c>
      <c r="C4" s="7" t="s">
        <v>405</v>
      </c>
      <c r="D4" s="7" t="s">
        <v>410</v>
      </c>
      <c r="E4" s="7" t="s">
        <v>405</v>
      </c>
      <c r="F4" s="7" t="s">
        <v>410</v>
      </c>
      <c r="G4" s="10" t="s">
        <v>405</v>
      </c>
      <c r="H4" s="7" t="s">
        <v>410</v>
      </c>
      <c r="I4" s="7"/>
      <c r="J4" s="7"/>
      <c r="K4" s="32">
        <f>VLOOKUP(B4,Quantum!B:V,2,0)</f>
        <v>2E-3</v>
      </c>
      <c r="L4" s="10" t="s">
        <v>415</v>
      </c>
      <c r="M4" s="18" t="s">
        <v>415</v>
      </c>
      <c r="N4" s="18" t="s">
        <v>415</v>
      </c>
      <c r="O4" s="18" t="s">
        <v>415</v>
      </c>
      <c r="P4" s="18" t="s">
        <v>415</v>
      </c>
      <c r="Q4" s="18" t="s">
        <v>415</v>
      </c>
      <c r="R4" s="10"/>
      <c r="S4" s="10"/>
      <c r="T4" s="10"/>
      <c r="U4" s="10"/>
      <c r="V4" s="10"/>
      <c r="W4" s="10"/>
      <c r="X4" s="10"/>
      <c r="Y4" s="10"/>
      <c r="Z4" s="10"/>
      <c r="AA4" s="10"/>
      <c r="AB4" s="10"/>
      <c r="AC4" s="10"/>
      <c r="AD4" s="10"/>
      <c r="AE4" s="10"/>
      <c r="AF4" s="10"/>
      <c r="AG4" s="10"/>
    </row>
    <row r="5" spans="1:33" x14ac:dyDescent="0.25">
      <c r="A5" s="8" t="s">
        <v>172</v>
      </c>
      <c r="B5" s="9" t="s">
        <v>173</v>
      </c>
      <c r="C5" s="9" t="s">
        <v>405</v>
      </c>
      <c r="D5" s="9" t="s">
        <v>410</v>
      </c>
      <c r="E5" s="9" t="s">
        <v>405</v>
      </c>
      <c r="F5" s="9" t="s">
        <v>410</v>
      </c>
      <c r="G5" s="9" t="s">
        <v>405</v>
      </c>
      <c r="H5" s="9" t="s">
        <v>410</v>
      </c>
      <c r="I5" s="9"/>
      <c r="J5" s="9"/>
      <c r="K5" s="33">
        <f>VLOOKUP(B5,Quantum!B:V,2,0)</f>
        <v>2E-3</v>
      </c>
      <c r="L5" s="9" t="s">
        <v>415</v>
      </c>
      <c r="M5" s="9" t="s">
        <v>415</v>
      </c>
      <c r="N5" s="9" t="s">
        <v>415</v>
      </c>
      <c r="O5" s="9" t="s">
        <v>415</v>
      </c>
      <c r="P5" s="9" t="s">
        <v>415</v>
      </c>
      <c r="Q5" s="9" t="s">
        <v>415</v>
      </c>
      <c r="R5" s="9"/>
      <c r="S5" s="9"/>
      <c r="T5" s="9"/>
      <c r="U5" s="9"/>
      <c r="V5" s="9"/>
      <c r="W5" s="9"/>
      <c r="X5" s="9"/>
      <c r="Y5" s="9"/>
      <c r="Z5" s="9"/>
      <c r="AA5" s="9"/>
      <c r="AB5" s="9"/>
      <c r="AC5" s="9"/>
      <c r="AD5" s="9"/>
      <c r="AE5" s="9"/>
      <c r="AF5" s="9"/>
      <c r="AG5" s="9"/>
    </row>
    <row r="6" spans="1:33" x14ac:dyDescent="0.25">
      <c r="A6" s="6" t="s">
        <v>175</v>
      </c>
      <c r="B6" s="7" t="s">
        <v>176</v>
      </c>
      <c r="C6" s="7" t="s">
        <v>405</v>
      </c>
      <c r="D6" s="7" t="s">
        <v>410</v>
      </c>
      <c r="E6" s="7" t="s">
        <v>405</v>
      </c>
      <c r="F6" s="7" t="s">
        <v>410</v>
      </c>
      <c r="G6" s="10" t="s">
        <v>405</v>
      </c>
      <c r="H6" s="7" t="s">
        <v>410</v>
      </c>
      <c r="I6" s="7"/>
      <c r="J6" s="7"/>
      <c r="K6" s="32">
        <f>VLOOKUP(B6,Quantum!B:V,2,0)</f>
        <v>2E-3</v>
      </c>
      <c r="L6" s="10" t="s">
        <v>415</v>
      </c>
      <c r="M6" s="18" t="s">
        <v>415</v>
      </c>
      <c r="N6" s="18" t="s">
        <v>415</v>
      </c>
      <c r="O6" s="18" t="s">
        <v>415</v>
      </c>
      <c r="P6" s="18" t="s">
        <v>415</v>
      </c>
      <c r="Q6" s="18" t="s">
        <v>415</v>
      </c>
      <c r="R6" s="10"/>
      <c r="S6" s="10"/>
      <c r="T6" s="10"/>
      <c r="U6" s="10"/>
      <c r="V6" s="10"/>
      <c r="W6" s="10"/>
      <c r="X6" s="10"/>
      <c r="Y6" s="10"/>
      <c r="Z6" s="10"/>
      <c r="AA6" s="10"/>
      <c r="AB6" s="10"/>
      <c r="AC6" s="10"/>
      <c r="AD6" s="10"/>
      <c r="AE6" s="10"/>
      <c r="AF6" s="10"/>
      <c r="AG6" s="10"/>
    </row>
    <row r="7" spans="1:33" x14ac:dyDescent="0.25">
      <c r="A7" s="8" t="s">
        <v>178</v>
      </c>
      <c r="B7" s="9" t="s">
        <v>179</v>
      </c>
      <c r="C7" s="9" t="s">
        <v>405</v>
      </c>
      <c r="D7" s="9" t="s">
        <v>410</v>
      </c>
      <c r="E7" s="9" t="s">
        <v>405</v>
      </c>
      <c r="F7" s="9" t="s">
        <v>410</v>
      </c>
      <c r="G7" s="9" t="s">
        <v>405</v>
      </c>
      <c r="H7" s="9" t="s">
        <v>410</v>
      </c>
      <c r="I7" s="9"/>
      <c r="J7" s="9"/>
      <c r="K7" s="33">
        <f>VLOOKUP(B7,Quantum!B:V,2,0)</f>
        <v>2E-3</v>
      </c>
      <c r="L7" s="9" t="s">
        <v>415</v>
      </c>
      <c r="M7" s="9" t="s">
        <v>415</v>
      </c>
      <c r="N7" s="9" t="s">
        <v>415</v>
      </c>
      <c r="O7" s="9" t="s">
        <v>415</v>
      </c>
      <c r="P7" s="9" t="s">
        <v>415</v>
      </c>
      <c r="Q7" s="9" t="s">
        <v>415</v>
      </c>
      <c r="R7" s="9"/>
      <c r="S7" s="9"/>
      <c r="T7" s="9"/>
      <c r="U7" s="9"/>
      <c r="V7" s="9"/>
      <c r="W7" s="9"/>
      <c r="X7" s="9"/>
      <c r="Y7" s="9"/>
      <c r="Z7" s="9"/>
      <c r="AA7" s="9"/>
      <c r="AB7" s="9"/>
      <c r="AC7" s="9"/>
      <c r="AD7" s="9"/>
      <c r="AE7" s="9"/>
      <c r="AF7" s="9"/>
      <c r="AG7" s="9"/>
    </row>
    <row r="8" spans="1:33" x14ac:dyDescent="0.25">
      <c r="A8" s="6" t="s">
        <v>180</v>
      </c>
      <c r="B8" s="7" t="s">
        <v>181</v>
      </c>
      <c r="C8" s="7" t="s">
        <v>405</v>
      </c>
      <c r="D8" s="7" t="s">
        <v>410</v>
      </c>
      <c r="E8" s="7" t="s">
        <v>405</v>
      </c>
      <c r="F8" s="7" t="s">
        <v>410</v>
      </c>
      <c r="G8" s="10" t="s">
        <v>405</v>
      </c>
      <c r="H8" s="7" t="s">
        <v>410</v>
      </c>
      <c r="I8" s="7"/>
      <c r="J8" s="7"/>
      <c r="K8" s="32">
        <f>VLOOKUP(B8,Quantum!B:V,2,0)</f>
        <v>2E-3</v>
      </c>
      <c r="L8" s="10" t="s">
        <v>415</v>
      </c>
      <c r="M8" s="18" t="s">
        <v>415</v>
      </c>
      <c r="N8" s="18" t="s">
        <v>415</v>
      </c>
      <c r="O8" s="18" t="s">
        <v>415</v>
      </c>
      <c r="P8" s="18" t="s">
        <v>415</v>
      </c>
      <c r="Q8" s="18" t="s">
        <v>415</v>
      </c>
      <c r="R8" s="10"/>
      <c r="S8" s="10"/>
      <c r="T8" s="10"/>
      <c r="U8" s="10"/>
      <c r="V8" s="10"/>
      <c r="W8" s="10"/>
      <c r="X8" s="10"/>
      <c r="Y8" s="10"/>
      <c r="Z8" s="10"/>
      <c r="AA8" s="10"/>
      <c r="AB8" s="10"/>
      <c r="AC8" s="10"/>
      <c r="AD8" s="10"/>
      <c r="AE8" s="10"/>
      <c r="AF8" s="10"/>
      <c r="AG8" s="10"/>
    </row>
    <row r="9" spans="1:33" x14ac:dyDescent="0.25">
      <c r="A9" s="8" t="s">
        <v>183</v>
      </c>
      <c r="B9" s="9" t="s">
        <v>184</v>
      </c>
      <c r="C9" s="9" t="s">
        <v>405</v>
      </c>
      <c r="D9" s="9" t="s">
        <v>410</v>
      </c>
      <c r="E9" s="9" t="s">
        <v>405</v>
      </c>
      <c r="F9" s="9" t="s">
        <v>410</v>
      </c>
      <c r="G9" s="9" t="s">
        <v>405</v>
      </c>
      <c r="H9" s="9" t="s">
        <v>410</v>
      </c>
      <c r="I9" s="9"/>
      <c r="J9" s="9"/>
      <c r="K9" s="33">
        <f>VLOOKUP(B9,Quantum!B:V,2,0)</f>
        <v>2E-3</v>
      </c>
      <c r="L9" s="9" t="s">
        <v>415</v>
      </c>
      <c r="M9" s="9" t="s">
        <v>415</v>
      </c>
      <c r="N9" s="9" t="s">
        <v>415</v>
      </c>
      <c r="O9" s="9" t="s">
        <v>415</v>
      </c>
      <c r="P9" s="9" t="s">
        <v>415</v>
      </c>
      <c r="Q9" s="9" t="s">
        <v>415</v>
      </c>
      <c r="R9" s="9"/>
      <c r="S9" s="9"/>
      <c r="T9" s="9"/>
      <c r="U9" s="9"/>
      <c r="V9" s="9"/>
      <c r="W9" s="9"/>
      <c r="X9" s="9"/>
      <c r="Y9" s="9"/>
      <c r="Z9" s="9"/>
      <c r="AA9" s="9"/>
      <c r="AB9" s="9"/>
      <c r="AC9" s="9"/>
      <c r="AD9" s="9"/>
      <c r="AE9" s="9"/>
      <c r="AF9" s="9"/>
      <c r="AG9" s="9"/>
    </row>
    <row r="10" spans="1:33" x14ac:dyDescent="0.25">
      <c r="A10" s="6" t="s">
        <v>186</v>
      </c>
      <c r="B10" s="7" t="s">
        <v>187</v>
      </c>
      <c r="C10" s="7" t="s">
        <v>405</v>
      </c>
      <c r="D10" s="7" t="s">
        <v>410</v>
      </c>
      <c r="E10" s="7" t="s">
        <v>405</v>
      </c>
      <c r="F10" s="7" t="s">
        <v>410</v>
      </c>
      <c r="G10" s="10" t="s">
        <v>405</v>
      </c>
      <c r="H10" s="7" t="s">
        <v>410</v>
      </c>
      <c r="I10" s="7"/>
      <c r="J10" s="7"/>
      <c r="K10" s="32">
        <f>VLOOKUP(B10,Quantum!B:V,2,0)</f>
        <v>2E-3</v>
      </c>
      <c r="L10" s="10" t="s">
        <v>415</v>
      </c>
      <c r="M10" s="18" t="s">
        <v>415</v>
      </c>
      <c r="N10" s="18" t="s">
        <v>415</v>
      </c>
      <c r="O10" s="18" t="s">
        <v>415</v>
      </c>
      <c r="P10" s="18" t="s">
        <v>415</v>
      </c>
      <c r="Q10" s="18" t="s">
        <v>415</v>
      </c>
      <c r="R10" s="10"/>
      <c r="S10" s="10"/>
      <c r="T10" s="10"/>
      <c r="U10" s="10"/>
      <c r="V10" s="10"/>
      <c r="W10" s="10"/>
      <c r="X10" s="10"/>
      <c r="Y10" s="10"/>
      <c r="Z10" s="10"/>
      <c r="AA10" s="10"/>
      <c r="AB10" s="10"/>
      <c r="AC10" s="10"/>
      <c r="AD10" s="10"/>
      <c r="AE10" s="10"/>
      <c r="AF10" s="10"/>
      <c r="AG10" s="10"/>
    </row>
    <row r="11" spans="1:33" x14ac:dyDescent="0.25">
      <c r="A11" s="8" t="s">
        <v>189</v>
      </c>
      <c r="B11" s="9" t="s">
        <v>190</v>
      </c>
      <c r="C11" s="9" t="s">
        <v>405</v>
      </c>
      <c r="D11" s="9" t="s">
        <v>410</v>
      </c>
      <c r="E11" s="9" t="s">
        <v>405</v>
      </c>
      <c r="F11" s="9" t="s">
        <v>410</v>
      </c>
      <c r="G11" s="9" t="s">
        <v>405</v>
      </c>
      <c r="H11" s="9" t="s">
        <v>410</v>
      </c>
      <c r="I11" s="9"/>
      <c r="J11" s="9"/>
      <c r="K11" s="33">
        <f>VLOOKUP(B11,Quantum!B:V,2,0)</f>
        <v>2E-3</v>
      </c>
      <c r="L11" s="9" t="s">
        <v>415</v>
      </c>
      <c r="M11" s="9" t="s">
        <v>415</v>
      </c>
      <c r="N11" s="9" t="s">
        <v>415</v>
      </c>
      <c r="O11" s="9" t="s">
        <v>415</v>
      </c>
      <c r="P11" s="9" t="s">
        <v>415</v>
      </c>
      <c r="Q11" s="9" t="s">
        <v>415</v>
      </c>
      <c r="R11" s="9"/>
      <c r="S11" s="9"/>
      <c r="T11" s="9"/>
      <c r="U11" s="9"/>
      <c r="V11" s="9"/>
      <c r="W11" s="9"/>
      <c r="X11" s="9"/>
      <c r="Y11" s="9"/>
      <c r="Z11" s="9"/>
      <c r="AA11" s="9"/>
      <c r="AB11" s="9"/>
      <c r="AC11" s="9"/>
      <c r="AD11" s="9"/>
      <c r="AE11" s="9"/>
      <c r="AF11" s="9"/>
      <c r="AG11" s="9"/>
    </row>
    <row r="12" spans="1:33" x14ac:dyDescent="0.25">
      <c r="A12" s="6" t="s">
        <v>191</v>
      </c>
      <c r="B12" s="7" t="s">
        <v>192</v>
      </c>
      <c r="C12" s="7" t="s">
        <v>405</v>
      </c>
      <c r="D12" s="7" t="s">
        <v>410</v>
      </c>
      <c r="E12" s="7" t="s">
        <v>405</v>
      </c>
      <c r="F12" s="7" t="s">
        <v>410</v>
      </c>
      <c r="G12" s="10" t="s">
        <v>405</v>
      </c>
      <c r="H12" s="7" t="s">
        <v>410</v>
      </c>
      <c r="I12" s="7"/>
      <c r="J12" s="7"/>
      <c r="K12" s="32">
        <f>VLOOKUP(B12,Quantum!B:V,2,0)</f>
        <v>2E-3</v>
      </c>
      <c r="L12" s="10" t="s">
        <v>415</v>
      </c>
      <c r="M12" s="18" t="s">
        <v>415</v>
      </c>
      <c r="N12" s="18" t="s">
        <v>415</v>
      </c>
      <c r="O12" s="18" t="s">
        <v>415</v>
      </c>
      <c r="P12" s="18" t="s">
        <v>415</v>
      </c>
      <c r="Q12" s="18" t="s">
        <v>415</v>
      </c>
      <c r="R12" s="10"/>
      <c r="S12" s="10"/>
      <c r="T12" s="10"/>
      <c r="U12" s="10"/>
      <c r="V12" s="10"/>
      <c r="W12" s="10"/>
      <c r="X12" s="10"/>
      <c r="Y12" s="10"/>
      <c r="Z12" s="10"/>
      <c r="AA12" s="10"/>
      <c r="AB12" s="10"/>
      <c r="AC12" s="10"/>
      <c r="AD12" s="10"/>
      <c r="AE12" s="10"/>
      <c r="AF12" s="10"/>
      <c r="AG12" s="10"/>
    </row>
    <row r="13" spans="1:33" x14ac:dyDescent="0.25">
      <c r="A13" s="8" t="s">
        <v>194</v>
      </c>
      <c r="B13" s="9" t="s">
        <v>195</v>
      </c>
      <c r="C13" s="9" t="s">
        <v>405</v>
      </c>
      <c r="D13" s="9" t="s">
        <v>410</v>
      </c>
      <c r="E13" s="9" t="s">
        <v>405</v>
      </c>
      <c r="F13" s="9" t="s">
        <v>410</v>
      </c>
      <c r="G13" s="9" t="s">
        <v>405</v>
      </c>
      <c r="H13" s="9" t="s">
        <v>410</v>
      </c>
      <c r="I13" s="9"/>
      <c r="J13" s="9"/>
      <c r="K13" s="33">
        <f>VLOOKUP(B13,Quantum!B:V,2,0)</f>
        <v>2E-3</v>
      </c>
      <c r="L13" s="9" t="s">
        <v>415</v>
      </c>
      <c r="M13" s="9" t="s">
        <v>415</v>
      </c>
      <c r="N13" s="9" t="s">
        <v>415</v>
      </c>
      <c r="O13" s="9" t="s">
        <v>415</v>
      </c>
      <c r="P13" s="9" t="s">
        <v>415</v>
      </c>
      <c r="Q13" s="9" t="s">
        <v>415</v>
      </c>
      <c r="R13" s="9"/>
      <c r="S13" s="9"/>
      <c r="T13" s="9"/>
      <c r="U13" s="9"/>
      <c r="V13" s="9"/>
      <c r="W13" s="9"/>
      <c r="X13" s="9"/>
      <c r="Y13" s="9"/>
      <c r="Z13" s="9"/>
      <c r="AA13" s="9"/>
      <c r="AB13" s="9"/>
      <c r="AC13" s="9"/>
      <c r="AD13" s="9"/>
      <c r="AE13" s="9"/>
      <c r="AF13" s="9"/>
      <c r="AG13" s="9"/>
    </row>
    <row r="14" spans="1:33" x14ac:dyDescent="0.25">
      <c r="A14" s="6" t="s">
        <v>197</v>
      </c>
      <c r="B14" s="7" t="s">
        <v>198</v>
      </c>
      <c r="C14" s="7" t="s">
        <v>405</v>
      </c>
      <c r="D14" s="7" t="s">
        <v>410</v>
      </c>
      <c r="E14" s="7" t="s">
        <v>405</v>
      </c>
      <c r="F14" s="7" t="s">
        <v>410</v>
      </c>
      <c r="G14" s="10" t="s">
        <v>405</v>
      </c>
      <c r="H14" s="7" t="s">
        <v>410</v>
      </c>
      <c r="I14" s="7"/>
      <c r="J14" s="7"/>
      <c r="K14" s="32">
        <f>VLOOKUP(B14,Quantum!B:V,2,0)</f>
        <v>2E-3</v>
      </c>
      <c r="L14" s="10" t="s">
        <v>415</v>
      </c>
      <c r="M14" s="18" t="s">
        <v>415</v>
      </c>
      <c r="N14" s="18" t="s">
        <v>415</v>
      </c>
      <c r="O14" s="18" t="s">
        <v>415</v>
      </c>
      <c r="P14" s="18" t="s">
        <v>415</v>
      </c>
      <c r="Q14" s="18" t="s">
        <v>415</v>
      </c>
      <c r="R14" s="10"/>
      <c r="S14" s="10"/>
      <c r="T14" s="10"/>
      <c r="U14" s="10"/>
      <c r="V14" s="10"/>
      <c r="W14" s="10"/>
      <c r="X14" s="10"/>
      <c r="Y14" s="10"/>
      <c r="Z14" s="10"/>
      <c r="AA14" s="10"/>
      <c r="AB14" s="10"/>
      <c r="AC14" s="10"/>
      <c r="AD14" s="10"/>
      <c r="AE14" s="10"/>
      <c r="AF14" s="10"/>
      <c r="AG14" s="10"/>
    </row>
    <row r="15" spans="1:33" x14ac:dyDescent="0.25">
      <c r="A15" s="8" t="s">
        <v>199</v>
      </c>
      <c r="B15" s="9" t="s">
        <v>200</v>
      </c>
      <c r="C15" s="9" t="s">
        <v>405</v>
      </c>
      <c r="D15" s="9" t="s">
        <v>410</v>
      </c>
      <c r="E15" s="9" t="s">
        <v>405</v>
      </c>
      <c r="F15" s="9" t="s">
        <v>410</v>
      </c>
      <c r="G15" s="9" t="s">
        <v>405</v>
      </c>
      <c r="H15" s="9" t="s">
        <v>410</v>
      </c>
      <c r="I15" s="9"/>
      <c r="J15" s="9"/>
      <c r="K15" s="33">
        <f>VLOOKUP(B15,Quantum!B:V,2,0)</f>
        <v>2E-3</v>
      </c>
      <c r="L15" s="9" t="s">
        <v>415</v>
      </c>
      <c r="M15" s="9" t="s">
        <v>415</v>
      </c>
      <c r="N15" s="9" t="s">
        <v>415</v>
      </c>
      <c r="O15" s="9" t="s">
        <v>415</v>
      </c>
      <c r="P15" s="9" t="s">
        <v>415</v>
      </c>
      <c r="Q15" s="9" t="s">
        <v>415</v>
      </c>
      <c r="R15" s="9"/>
      <c r="S15" s="9"/>
      <c r="T15" s="9"/>
      <c r="U15" s="9"/>
      <c r="V15" s="9"/>
      <c r="W15" s="9"/>
      <c r="X15" s="9"/>
      <c r="Y15" s="9"/>
      <c r="Z15" s="9"/>
      <c r="AA15" s="9"/>
      <c r="AB15" s="9"/>
      <c r="AC15" s="9"/>
      <c r="AD15" s="9"/>
      <c r="AE15" s="9"/>
      <c r="AF15" s="9"/>
      <c r="AG15" s="9"/>
    </row>
    <row r="16" spans="1:33" x14ac:dyDescent="0.25">
      <c r="A16" s="6" t="s">
        <v>202</v>
      </c>
      <c r="B16" s="7" t="s">
        <v>203</v>
      </c>
      <c r="C16" s="7" t="s">
        <v>405</v>
      </c>
      <c r="D16" s="7" t="s">
        <v>410</v>
      </c>
      <c r="E16" s="7" t="s">
        <v>405</v>
      </c>
      <c r="F16" s="7" t="s">
        <v>410</v>
      </c>
      <c r="G16" s="10" t="s">
        <v>405</v>
      </c>
      <c r="H16" s="7" t="s">
        <v>410</v>
      </c>
      <c r="I16" s="7"/>
      <c r="J16" s="7"/>
      <c r="K16" s="32">
        <f>VLOOKUP(B16,Quantum!B:V,2,0)</f>
        <v>2E-3</v>
      </c>
      <c r="L16" s="10" t="s">
        <v>415</v>
      </c>
      <c r="M16" s="18" t="s">
        <v>415</v>
      </c>
      <c r="N16" s="18" t="s">
        <v>415</v>
      </c>
      <c r="O16" s="18" t="s">
        <v>415</v>
      </c>
      <c r="P16" s="18" t="s">
        <v>415</v>
      </c>
      <c r="Q16" s="18" t="s">
        <v>415</v>
      </c>
      <c r="R16" s="10"/>
      <c r="S16" s="10"/>
      <c r="T16" s="10"/>
      <c r="U16" s="10"/>
      <c r="V16" s="10"/>
      <c r="W16" s="10"/>
      <c r="X16" s="10"/>
      <c r="Y16" s="10"/>
      <c r="Z16" s="10"/>
      <c r="AA16" s="10"/>
      <c r="AB16" s="10"/>
      <c r="AC16" s="10"/>
      <c r="AD16" s="10"/>
      <c r="AE16" s="10"/>
      <c r="AF16" s="10"/>
      <c r="AG16" s="10"/>
    </row>
    <row r="17" spans="1:33" x14ac:dyDescent="0.25">
      <c r="A17" s="8" t="s">
        <v>205</v>
      </c>
      <c r="B17" s="9" t="s">
        <v>206</v>
      </c>
      <c r="C17" s="9" t="s">
        <v>405</v>
      </c>
      <c r="D17" s="9" t="s">
        <v>410</v>
      </c>
      <c r="E17" s="9" t="s">
        <v>405</v>
      </c>
      <c r="F17" s="9" t="s">
        <v>410</v>
      </c>
      <c r="G17" s="9" t="s">
        <v>405</v>
      </c>
      <c r="H17" s="9" t="s">
        <v>410</v>
      </c>
      <c r="I17" s="9"/>
      <c r="J17" s="9"/>
      <c r="K17" s="33">
        <f>VLOOKUP(B17,Quantum!B:V,2,0)</f>
        <v>2E-3</v>
      </c>
      <c r="L17" s="9" t="s">
        <v>415</v>
      </c>
      <c r="M17" s="9" t="s">
        <v>415</v>
      </c>
      <c r="N17" s="9" t="s">
        <v>415</v>
      </c>
      <c r="O17" s="9" t="s">
        <v>415</v>
      </c>
      <c r="P17" s="9" t="s">
        <v>415</v>
      </c>
      <c r="Q17" s="9" t="s">
        <v>415</v>
      </c>
      <c r="R17" s="9"/>
      <c r="S17" s="9"/>
      <c r="T17" s="9"/>
      <c r="U17" s="9"/>
      <c r="V17" s="9"/>
      <c r="W17" s="9"/>
      <c r="X17" s="9"/>
      <c r="Y17" s="9"/>
      <c r="Z17" s="9"/>
      <c r="AA17" s="9"/>
      <c r="AB17" s="9"/>
      <c r="AC17" s="9"/>
      <c r="AD17" s="9"/>
      <c r="AE17" s="9"/>
      <c r="AF17" s="9"/>
      <c r="AG17" s="9"/>
    </row>
    <row r="18" spans="1:33" x14ac:dyDescent="0.25">
      <c r="A18" s="6" t="s">
        <v>207</v>
      </c>
      <c r="B18" s="7" t="s">
        <v>208</v>
      </c>
      <c r="C18" s="7" t="s">
        <v>405</v>
      </c>
      <c r="D18" s="7" t="s">
        <v>410</v>
      </c>
      <c r="E18" s="7" t="s">
        <v>405</v>
      </c>
      <c r="F18" s="7" t="s">
        <v>410</v>
      </c>
      <c r="G18" s="10" t="s">
        <v>405</v>
      </c>
      <c r="H18" s="7" t="s">
        <v>410</v>
      </c>
      <c r="I18" s="7"/>
      <c r="J18" s="7"/>
      <c r="K18" s="32">
        <f>VLOOKUP(B18,Quantum!B:V,2,0)</f>
        <v>2E-3</v>
      </c>
      <c r="L18" s="10" t="s">
        <v>415</v>
      </c>
      <c r="M18" s="18" t="s">
        <v>415</v>
      </c>
      <c r="N18" s="18" t="s">
        <v>415</v>
      </c>
      <c r="O18" s="18" t="s">
        <v>415</v>
      </c>
      <c r="P18" s="18" t="s">
        <v>415</v>
      </c>
      <c r="Q18" s="18" t="s">
        <v>415</v>
      </c>
      <c r="R18" s="10"/>
      <c r="S18" s="10"/>
      <c r="T18" s="10"/>
      <c r="U18" s="10"/>
      <c r="V18" s="10"/>
      <c r="W18" s="10"/>
      <c r="X18" s="10"/>
      <c r="Y18" s="10"/>
      <c r="Z18" s="10"/>
      <c r="AA18" s="10"/>
      <c r="AB18" s="10"/>
      <c r="AC18" s="10"/>
      <c r="AD18" s="10"/>
      <c r="AE18" s="10"/>
      <c r="AF18" s="10"/>
      <c r="AG18" s="10"/>
    </row>
    <row r="19" spans="1:33" x14ac:dyDescent="0.25">
      <c r="A19" s="8" t="s">
        <v>209</v>
      </c>
      <c r="B19" s="9" t="s">
        <v>210</v>
      </c>
      <c r="C19" s="9" t="s">
        <v>405</v>
      </c>
      <c r="D19" s="9" t="s">
        <v>410</v>
      </c>
      <c r="E19" s="9" t="s">
        <v>405</v>
      </c>
      <c r="F19" s="9" t="s">
        <v>410</v>
      </c>
      <c r="G19" s="9" t="s">
        <v>405</v>
      </c>
      <c r="H19" s="9" t="s">
        <v>410</v>
      </c>
      <c r="I19" s="9"/>
      <c r="J19" s="9"/>
      <c r="K19" s="33">
        <f>VLOOKUP(B19,Quantum!B:V,2,0)</f>
        <v>2E-3</v>
      </c>
      <c r="L19" s="9" t="s">
        <v>415</v>
      </c>
      <c r="M19" s="9" t="s">
        <v>415</v>
      </c>
      <c r="N19" s="9" t="s">
        <v>415</v>
      </c>
      <c r="O19" s="9" t="s">
        <v>415</v>
      </c>
      <c r="P19" s="9" t="s">
        <v>415</v>
      </c>
      <c r="Q19" s="9" t="s">
        <v>415</v>
      </c>
      <c r="R19" s="9"/>
      <c r="S19" s="9"/>
      <c r="T19" s="9"/>
      <c r="U19" s="9"/>
      <c r="V19" s="9"/>
      <c r="W19" s="9"/>
      <c r="X19" s="9"/>
      <c r="Y19" s="9"/>
      <c r="Z19" s="9"/>
      <c r="AA19" s="9"/>
      <c r="AB19" s="9"/>
      <c r="AC19" s="9"/>
      <c r="AD19" s="9"/>
      <c r="AE19" s="9"/>
      <c r="AF19" s="9"/>
      <c r="AG19" s="9"/>
    </row>
    <row r="20" spans="1:33" x14ac:dyDescent="0.25">
      <c r="A20" s="6" t="s">
        <v>212</v>
      </c>
      <c r="B20" s="7" t="s">
        <v>213</v>
      </c>
      <c r="C20" s="7" t="s">
        <v>405</v>
      </c>
      <c r="D20" s="7" t="s">
        <v>410</v>
      </c>
      <c r="E20" s="7" t="s">
        <v>405</v>
      </c>
      <c r="F20" s="7" t="s">
        <v>410</v>
      </c>
      <c r="G20" s="10" t="s">
        <v>405</v>
      </c>
      <c r="H20" s="7" t="s">
        <v>410</v>
      </c>
      <c r="I20" s="7"/>
      <c r="J20" s="7"/>
      <c r="K20" s="32">
        <f>VLOOKUP(B20,Quantum!B:V,2,0)</f>
        <v>2E-3</v>
      </c>
      <c r="L20" s="10" t="s">
        <v>415</v>
      </c>
      <c r="M20" s="18" t="s">
        <v>415</v>
      </c>
      <c r="N20" s="18" t="s">
        <v>415</v>
      </c>
      <c r="O20" s="18" t="s">
        <v>415</v>
      </c>
      <c r="P20" s="18" t="s">
        <v>415</v>
      </c>
      <c r="Q20" s="18" t="s">
        <v>415</v>
      </c>
      <c r="R20" s="10"/>
      <c r="S20" s="10"/>
      <c r="T20" s="10"/>
      <c r="U20" s="10"/>
      <c r="V20" s="10"/>
      <c r="W20" s="10"/>
      <c r="X20" s="10"/>
      <c r="Y20" s="10"/>
      <c r="Z20" s="10"/>
      <c r="AA20" s="10"/>
      <c r="AB20" s="10"/>
      <c r="AC20" s="10"/>
      <c r="AD20" s="10"/>
      <c r="AE20" s="10"/>
      <c r="AF20" s="10"/>
      <c r="AG20" s="10"/>
    </row>
    <row r="21" spans="1:33" x14ac:dyDescent="0.25">
      <c r="A21" s="8" t="s">
        <v>215</v>
      </c>
      <c r="B21" s="9" t="s">
        <v>216</v>
      </c>
      <c r="C21" s="9" t="s">
        <v>405</v>
      </c>
      <c r="D21" s="9" t="s">
        <v>410</v>
      </c>
      <c r="E21" s="9" t="s">
        <v>405</v>
      </c>
      <c r="F21" s="9" t="s">
        <v>410</v>
      </c>
      <c r="G21" s="9" t="s">
        <v>405</v>
      </c>
      <c r="H21" s="9" t="s">
        <v>410</v>
      </c>
      <c r="I21" s="9"/>
      <c r="J21" s="9"/>
      <c r="K21" s="33">
        <f>VLOOKUP(B21,Quantum!B:V,2,0)</f>
        <v>2E-3</v>
      </c>
      <c r="L21" s="9" t="s">
        <v>415</v>
      </c>
      <c r="M21" s="9" t="s">
        <v>415</v>
      </c>
      <c r="N21" s="9" t="s">
        <v>415</v>
      </c>
      <c r="O21" s="9" t="s">
        <v>415</v>
      </c>
      <c r="P21" s="9" t="s">
        <v>415</v>
      </c>
      <c r="Q21" s="9" t="s">
        <v>415</v>
      </c>
      <c r="R21" s="9"/>
      <c r="S21" s="9"/>
      <c r="T21" s="9"/>
      <c r="U21" s="9"/>
      <c r="V21" s="9"/>
      <c r="W21" s="9"/>
      <c r="X21" s="9"/>
      <c r="Y21" s="9"/>
      <c r="Z21" s="9"/>
      <c r="AA21" s="9"/>
      <c r="AB21" s="9"/>
      <c r="AC21" s="9"/>
      <c r="AD21" s="9"/>
      <c r="AE21" s="9"/>
      <c r="AF21" s="9"/>
      <c r="AG21" s="9"/>
    </row>
    <row r="22" spans="1:33" x14ac:dyDescent="0.25">
      <c r="A22" s="6" t="s">
        <v>217</v>
      </c>
      <c r="B22" s="7" t="s">
        <v>218</v>
      </c>
      <c r="C22" s="7" t="s">
        <v>405</v>
      </c>
      <c r="D22" s="7" t="s">
        <v>410</v>
      </c>
      <c r="E22" s="7" t="s">
        <v>405</v>
      </c>
      <c r="F22" s="7" t="s">
        <v>410</v>
      </c>
      <c r="G22" s="10" t="s">
        <v>405</v>
      </c>
      <c r="H22" s="7" t="s">
        <v>410</v>
      </c>
      <c r="I22" s="7"/>
      <c r="J22" s="7"/>
      <c r="K22" s="32">
        <f>VLOOKUP(B22,Quantum!B:V,2,0)</f>
        <v>2E-3</v>
      </c>
      <c r="L22" s="10" t="s">
        <v>415</v>
      </c>
      <c r="M22" s="18" t="s">
        <v>415</v>
      </c>
      <c r="N22" s="18" t="s">
        <v>415</v>
      </c>
      <c r="O22" s="18" t="s">
        <v>415</v>
      </c>
      <c r="P22" s="18" t="s">
        <v>415</v>
      </c>
      <c r="Q22" s="18" t="s">
        <v>415</v>
      </c>
      <c r="R22" s="10"/>
      <c r="S22" s="10"/>
      <c r="T22" s="10"/>
      <c r="U22" s="10"/>
      <c r="V22" s="10"/>
      <c r="W22" s="10"/>
      <c r="X22" s="10"/>
      <c r="Y22" s="10"/>
      <c r="Z22" s="10"/>
      <c r="AA22" s="10"/>
      <c r="AB22" s="10"/>
      <c r="AC22" s="10"/>
      <c r="AD22" s="10"/>
      <c r="AE22" s="10"/>
      <c r="AF22" s="10"/>
      <c r="AG22" s="10"/>
    </row>
    <row r="23" spans="1:33" x14ac:dyDescent="0.25">
      <c r="A23" s="8" t="s">
        <v>220</v>
      </c>
      <c r="B23" s="9" t="s">
        <v>221</v>
      </c>
      <c r="C23" s="9" t="s">
        <v>405</v>
      </c>
      <c r="D23" s="9" t="s">
        <v>410</v>
      </c>
      <c r="E23" s="9" t="s">
        <v>405</v>
      </c>
      <c r="F23" s="9" t="s">
        <v>410</v>
      </c>
      <c r="G23" s="9" t="s">
        <v>405</v>
      </c>
      <c r="H23" s="9" t="s">
        <v>410</v>
      </c>
      <c r="I23" s="9"/>
      <c r="J23" s="9"/>
      <c r="K23" s="33">
        <f>VLOOKUP(B23,Quantum!B:V,2,0)</f>
        <v>2E-3</v>
      </c>
      <c r="L23" s="9" t="s">
        <v>415</v>
      </c>
      <c r="M23" s="9" t="s">
        <v>415</v>
      </c>
      <c r="N23" s="9" t="s">
        <v>415</v>
      </c>
      <c r="O23" s="9" t="s">
        <v>415</v>
      </c>
      <c r="P23" s="9" t="s">
        <v>415</v>
      </c>
      <c r="Q23" s="9" t="s">
        <v>415</v>
      </c>
      <c r="R23" s="9"/>
      <c r="S23" s="9"/>
      <c r="T23" s="9"/>
      <c r="U23" s="9"/>
      <c r="V23" s="9"/>
      <c r="W23" s="9"/>
      <c r="X23" s="9"/>
      <c r="Y23" s="9"/>
      <c r="Z23" s="9"/>
      <c r="AA23" s="9"/>
      <c r="AB23" s="9"/>
      <c r="AC23" s="9"/>
      <c r="AD23" s="9"/>
      <c r="AE23" s="9"/>
      <c r="AF23" s="9"/>
      <c r="AG23" s="9"/>
    </row>
    <row r="24" spans="1:33" x14ac:dyDescent="0.25">
      <c r="A24" s="6" t="s">
        <v>223</v>
      </c>
      <c r="B24" s="7" t="s">
        <v>224</v>
      </c>
      <c r="C24" s="7" t="s">
        <v>405</v>
      </c>
      <c r="D24" s="7" t="s">
        <v>410</v>
      </c>
      <c r="E24" s="7" t="s">
        <v>405</v>
      </c>
      <c r="F24" s="7" t="s">
        <v>410</v>
      </c>
      <c r="G24" s="10" t="s">
        <v>405</v>
      </c>
      <c r="H24" s="7" t="s">
        <v>410</v>
      </c>
      <c r="I24" s="7"/>
      <c r="J24" s="7"/>
      <c r="K24" s="32">
        <f>VLOOKUP(B24,Quantum!B:V,2,0)</f>
        <v>2E-3</v>
      </c>
      <c r="L24" s="10" t="s">
        <v>415</v>
      </c>
      <c r="M24" s="18" t="s">
        <v>415</v>
      </c>
      <c r="N24" s="18" t="s">
        <v>415</v>
      </c>
      <c r="O24" s="18" t="s">
        <v>415</v>
      </c>
      <c r="P24" s="18" t="s">
        <v>415</v>
      </c>
      <c r="Q24" s="18" t="s">
        <v>415</v>
      </c>
      <c r="R24" s="10"/>
      <c r="S24" s="10"/>
      <c r="T24" s="10"/>
      <c r="U24" s="10"/>
      <c r="V24" s="10"/>
      <c r="W24" s="10"/>
      <c r="X24" s="10"/>
      <c r="Y24" s="10"/>
      <c r="Z24" s="10"/>
      <c r="AA24" s="10"/>
      <c r="AB24" s="10"/>
      <c r="AC24" s="10"/>
      <c r="AD24" s="10"/>
      <c r="AE24" s="10"/>
      <c r="AF24" s="10"/>
      <c r="AG24" s="10"/>
    </row>
    <row r="25" spans="1:33" x14ac:dyDescent="0.25">
      <c r="A25" s="8" t="s">
        <v>226</v>
      </c>
      <c r="B25" s="9" t="s">
        <v>227</v>
      </c>
      <c r="C25" s="9" t="s">
        <v>405</v>
      </c>
      <c r="D25" s="9" t="s">
        <v>410</v>
      </c>
      <c r="E25" s="9" t="s">
        <v>405</v>
      </c>
      <c r="F25" s="9" t="s">
        <v>410</v>
      </c>
      <c r="G25" s="9" t="s">
        <v>405</v>
      </c>
      <c r="H25" s="9" t="s">
        <v>410</v>
      </c>
      <c r="I25" s="9"/>
      <c r="J25" s="9"/>
      <c r="K25" s="33">
        <f>VLOOKUP(B25,Quantum!B:V,2,0)</f>
        <v>2E-3</v>
      </c>
      <c r="L25" s="9" t="s">
        <v>415</v>
      </c>
      <c r="M25" s="9" t="s">
        <v>415</v>
      </c>
      <c r="N25" s="9" t="s">
        <v>415</v>
      </c>
      <c r="O25" s="9" t="s">
        <v>415</v>
      </c>
      <c r="P25" s="9" t="s">
        <v>415</v>
      </c>
      <c r="Q25" s="9" t="s">
        <v>415</v>
      </c>
      <c r="R25" s="9"/>
      <c r="S25" s="9"/>
      <c r="T25" s="9"/>
      <c r="U25" s="9"/>
      <c r="V25" s="9"/>
      <c r="W25" s="9"/>
      <c r="X25" s="9"/>
      <c r="Y25" s="9"/>
      <c r="Z25" s="9"/>
      <c r="AA25" s="9"/>
      <c r="AB25" s="9"/>
      <c r="AC25" s="9"/>
      <c r="AD25" s="9"/>
      <c r="AE25" s="9"/>
      <c r="AF25" s="9"/>
      <c r="AG25" s="9"/>
    </row>
    <row r="26" spans="1:33" x14ac:dyDescent="0.25">
      <c r="A26" s="6" t="s">
        <v>228</v>
      </c>
      <c r="B26" s="7" t="s">
        <v>229</v>
      </c>
      <c r="C26" s="7" t="s">
        <v>405</v>
      </c>
      <c r="D26" s="7" t="s">
        <v>410</v>
      </c>
      <c r="E26" s="7" t="s">
        <v>405</v>
      </c>
      <c r="F26" s="7" t="s">
        <v>410</v>
      </c>
      <c r="G26" s="10" t="s">
        <v>405</v>
      </c>
      <c r="H26" s="7" t="s">
        <v>410</v>
      </c>
      <c r="I26" s="7"/>
      <c r="J26" s="7"/>
      <c r="K26" s="32">
        <f>VLOOKUP(B26,Quantum!B:V,2,0)</f>
        <v>2E-3</v>
      </c>
      <c r="L26" s="10" t="s">
        <v>415</v>
      </c>
      <c r="M26" s="18" t="s">
        <v>415</v>
      </c>
      <c r="N26" s="18" t="s">
        <v>415</v>
      </c>
      <c r="O26" s="18" t="s">
        <v>415</v>
      </c>
      <c r="P26" s="18" t="s">
        <v>415</v>
      </c>
      <c r="Q26" s="18" t="s">
        <v>415</v>
      </c>
      <c r="R26" s="10"/>
      <c r="S26" s="10"/>
      <c r="T26" s="10"/>
      <c r="U26" s="10"/>
      <c r="V26" s="10"/>
      <c r="W26" s="10"/>
      <c r="X26" s="10"/>
      <c r="Y26" s="10"/>
      <c r="Z26" s="10"/>
      <c r="AA26" s="10"/>
      <c r="AB26" s="10"/>
      <c r="AC26" s="10"/>
      <c r="AD26" s="10"/>
      <c r="AE26" s="10"/>
      <c r="AF26" s="10"/>
      <c r="AG26" s="10"/>
    </row>
    <row r="27" spans="1:33" x14ac:dyDescent="0.25">
      <c r="A27" s="8" t="s">
        <v>230</v>
      </c>
      <c r="B27" s="9" t="s">
        <v>231</v>
      </c>
      <c r="C27" s="9" t="s">
        <v>405</v>
      </c>
      <c r="D27" s="9" t="s">
        <v>410</v>
      </c>
      <c r="E27" s="9" t="s">
        <v>405</v>
      </c>
      <c r="F27" s="9" t="s">
        <v>410</v>
      </c>
      <c r="G27" s="9" t="s">
        <v>405</v>
      </c>
      <c r="H27" s="9" t="s">
        <v>410</v>
      </c>
      <c r="I27" s="9"/>
      <c r="J27" s="9"/>
      <c r="K27" s="33">
        <f>VLOOKUP(B27,Quantum!B:V,2,0)</f>
        <v>2E-3</v>
      </c>
      <c r="L27" s="9" t="s">
        <v>415</v>
      </c>
      <c r="M27" s="9" t="s">
        <v>415</v>
      </c>
      <c r="N27" s="9" t="s">
        <v>415</v>
      </c>
      <c r="O27" s="9" t="s">
        <v>415</v>
      </c>
      <c r="P27" s="9" t="s">
        <v>415</v>
      </c>
      <c r="Q27" s="9" t="s">
        <v>415</v>
      </c>
      <c r="R27" s="9"/>
      <c r="S27" s="9"/>
      <c r="T27" s="9"/>
      <c r="U27" s="9"/>
      <c r="V27" s="9"/>
      <c r="W27" s="9"/>
      <c r="X27" s="9"/>
      <c r="Y27" s="9"/>
      <c r="Z27" s="9"/>
      <c r="AA27" s="9"/>
      <c r="AB27" s="9"/>
      <c r="AC27" s="9"/>
      <c r="AD27" s="9"/>
      <c r="AE27" s="9"/>
      <c r="AF27" s="9"/>
      <c r="AG27" s="9"/>
    </row>
    <row r="28" spans="1:33" x14ac:dyDescent="0.25">
      <c r="A28" s="6" t="s">
        <v>233</v>
      </c>
      <c r="B28" s="7" t="s">
        <v>234</v>
      </c>
      <c r="C28" s="7" t="s">
        <v>405</v>
      </c>
      <c r="D28" s="7" t="s">
        <v>410</v>
      </c>
      <c r="E28" s="7" t="s">
        <v>405</v>
      </c>
      <c r="F28" s="7" t="s">
        <v>410</v>
      </c>
      <c r="G28" s="10" t="s">
        <v>405</v>
      </c>
      <c r="H28" s="7" t="s">
        <v>410</v>
      </c>
      <c r="I28" s="7"/>
      <c r="J28" s="7"/>
      <c r="K28" s="32">
        <f>VLOOKUP(B28,Quantum!B:V,2,0)</f>
        <v>8.0000000000000002E-3</v>
      </c>
      <c r="L28" s="10" t="s">
        <v>415</v>
      </c>
      <c r="M28" s="18" t="s">
        <v>415</v>
      </c>
      <c r="N28" s="18" t="s">
        <v>415</v>
      </c>
      <c r="O28" s="18" t="s">
        <v>415</v>
      </c>
      <c r="P28" s="18" t="s">
        <v>415</v>
      </c>
      <c r="Q28" s="18" t="s">
        <v>415</v>
      </c>
      <c r="R28" s="10"/>
      <c r="S28" s="10"/>
      <c r="T28" s="10"/>
      <c r="U28" s="10"/>
      <c r="V28" s="10"/>
      <c r="W28" s="10"/>
      <c r="X28" s="10"/>
      <c r="Y28" s="10"/>
      <c r="Z28" s="10"/>
      <c r="AA28" s="10"/>
      <c r="AB28" s="10"/>
      <c r="AC28" s="10"/>
      <c r="AD28" s="10"/>
      <c r="AE28" s="10"/>
      <c r="AF28" s="10"/>
      <c r="AG28" s="10"/>
    </row>
    <row r="29" spans="1:33" x14ac:dyDescent="0.25">
      <c r="A29" s="8" t="s">
        <v>236</v>
      </c>
      <c r="B29" s="9" t="s">
        <v>237</v>
      </c>
      <c r="C29" s="9" t="s">
        <v>405</v>
      </c>
      <c r="D29" s="9" t="s">
        <v>410</v>
      </c>
      <c r="E29" s="9" t="s">
        <v>405</v>
      </c>
      <c r="F29" s="9" t="s">
        <v>410</v>
      </c>
      <c r="G29" s="9" t="s">
        <v>405</v>
      </c>
      <c r="H29" s="9" t="s">
        <v>410</v>
      </c>
      <c r="I29" s="9"/>
      <c r="J29" s="9"/>
      <c r="K29" s="33">
        <f>VLOOKUP(B29,Quantum!B:V,2,0)</f>
        <v>5.0000000000000001E-3</v>
      </c>
      <c r="L29" s="9" t="s">
        <v>415</v>
      </c>
      <c r="M29" s="9" t="s">
        <v>415</v>
      </c>
      <c r="N29" s="9" t="s">
        <v>415</v>
      </c>
      <c r="O29" s="9" t="s">
        <v>415</v>
      </c>
      <c r="P29" s="9" t="s">
        <v>415</v>
      </c>
      <c r="Q29" s="9" t="s">
        <v>415</v>
      </c>
      <c r="R29" s="9"/>
      <c r="S29" s="9"/>
      <c r="T29" s="9"/>
      <c r="U29" s="9"/>
      <c r="V29" s="9"/>
      <c r="W29" s="9"/>
      <c r="X29" s="9"/>
      <c r="Y29" s="9"/>
      <c r="Z29" s="9"/>
      <c r="AA29" s="9"/>
      <c r="AB29" s="9"/>
      <c r="AC29" s="9"/>
      <c r="AD29" s="9"/>
      <c r="AE29" s="9"/>
      <c r="AF29" s="9"/>
      <c r="AG29" s="9"/>
    </row>
    <row r="30" spans="1:33" x14ac:dyDescent="0.25">
      <c r="A30" s="6" t="s">
        <v>239</v>
      </c>
      <c r="B30" s="7" t="s">
        <v>240</v>
      </c>
      <c r="C30" s="7" t="s">
        <v>405</v>
      </c>
      <c r="D30" s="7" t="s">
        <v>410</v>
      </c>
      <c r="E30" s="7" t="s">
        <v>405</v>
      </c>
      <c r="F30" s="7" t="s">
        <v>410</v>
      </c>
      <c r="G30" s="10" t="s">
        <v>405</v>
      </c>
      <c r="H30" s="7" t="s">
        <v>410</v>
      </c>
      <c r="I30" s="7"/>
      <c r="J30" s="7"/>
      <c r="K30" s="32">
        <f>VLOOKUP(B30,Quantum!B:V,2,0)</f>
        <v>2E-3</v>
      </c>
      <c r="L30" s="10" t="s">
        <v>415</v>
      </c>
      <c r="M30" s="18" t="s">
        <v>415</v>
      </c>
      <c r="N30" s="18" t="s">
        <v>415</v>
      </c>
      <c r="O30" s="18" t="s">
        <v>415</v>
      </c>
      <c r="P30" s="18" t="s">
        <v>415</v>
      </c>
      <c r="Q30" s="18" t="s">
        <v>415</v>
      </c>
      <c r="R30" s="10"/>
      <c r="S30" s="10"/>
      <c r="T30" s="10"/>
      <c r="U30" s="10"/>
      <c r="V30" s="10"/>
      <c r="W30" s="10"/>
      <c r="X30" s="10"/>
      <c r="Y30" s="10"/>
      <c r="Z30" s="10"/>
      <c r="AA30" s="10"/>
      <c r="AB30" s="10"/>
      <c r="AC30" s="10"/>
      <c r="AD30" s="10"/>
      <c r="AE30" s="10"/>
      <c r="AF30" s="10"/>
      <c r="AG30" s="10"/>
    </row>
    <row r="31" spans="1:33" x14ac:dyDescent="0.25">
      <c r="A31" s="8" t="s">
        <v>242</v>
      </c>
      <c r="B31" s="9" t="s">
        <v>243</v>
      </c>
      <c r="C31" s="9" t="s">
        <v>405</v>
      </c>
      <c r="D31" s="9" t="s">
        <v>410</v>
      </c>
      <c r="E31" s="9" t="s">
        <v>405</v>
      </c>
      <c r="F31" s="9" t="s">
        <v>410</v>
      </c>
      <c r="G31" s="9" t="s">
        <v>405</v>
      </c>
      <c r="H31" s="9" t="s">
        <v>410</v>
      </c>
      <c r="I31" s="9"/>
      <c r="J31" s="9"/>
      <c r="K31" s="33">
        <f>VLOOKUP(B31,Quantum!B:V,2,0)</f>
        <v>5.0000000000000001E-3</v>
      </c>
      <c r="L31" s="9" t="s">
        <v>415</v>
      </c>
      <c r="M31" s="9" t="s">
        <v>415</v>
      </c>
      <c r="N31" s="9" t="s">
        <v>415</v>
      </c>
      <c r="O31" s="9" t="s">
        <v>415</v>
      </c>
      <c r="P31" s="9" t="s">
        <v>415</v>
      </c>
      <c r="Q31" s="9" t="s">
        <v>415</v>
      </c>
      <c r="R31" s="9"/>
      <c r="S31" s="9"/>
      <c r="T31" s="9"/>
      <c r="U31" s="9"/>
      <c r="V31" s="9"/>
      <c r="W31" s="9"/>
      <c r="X31" s="9"/>
      <c r="Y31" s="9"/>
      <c r="Z31" s="9"/>
      <c r="AA31" s="9"/>
      <c r="AB31" s="9"/>
      <c r="AC31" s="9"/>
      <c r="AD31" s="9"/>
      <c r="AE31" s="9"/>
      <c r="AF31" s="9"/>
      <c r="AG31" s="9"/>
    </row>
    <row r="32" spans="1:33" x14ac:dyDescent="0.25">
      <c r="A32" s="6" t="s">
        <v>245</v>
      </c>
      <c r="B32" s="7" t="s">
        <v>246</v>
      </c>
      <c r="C32" s="7" t="s">
        <v>405</v>
      </c>
      <c r="D32" s="7" t="s">
        <v>410</v>
      </c>
      <c r="E32" s="7" t="s">
        <v>405</v>
      </c>
      <c r="F32" s="7" t="s">
        <v>410</v>
      </c>
      <c r="G32" s="10" t="s">
        <v>405</v>
      </c>
      <c r="H32" s="7" t="s">
        <v>410</v>
      </c>
      <c r="I32" s="7"/>
      <c r="J32" s="7"/>
      <c r="K32" s="32">
        <f>VLOOKUP(B32,Quantum!B:V,2,0)</f>
        <v>6.9999999999999993E-3</v>
      </c>
      <c r="L32" s="10" t="s">
        <v>415</v>
      </c>
      <c r="M32" s="18" t="s">
        <v>415</v>
      </c>
      <c r="N32" s="18" t="s">
        <v>415</v>
      </c>
      <c r="O32" s="18" t="s">
        <v>415</v>
      </c>
      <c r="P32" s="18" t="s">
        <v>415</v>
      </c>
      <c r="Q32" s="18" t="s">
        <v>415</v>
      </c>
      <c r="R32" s="10"/>
      <c r="S32" s="10"/>
      <c r="T32" s="10"/>
      <c r="U32" s="10"/>
      <c r="V32" s="10"/>
      <c r="W32" s="10"/>
      <c r="X32" s="10"/>
      <c r="Y32" s="10"/>
      <c r="Z32" s="10"/>
      <c r="AA32" s="10"/>
      <c r="AB32" s="10"/>
      <c r="AC32" s="10"/>
      <c r="AD32" s="10"/>
      <c r="AE32" s="10"/>
      <c r="AF32" s="10"/>
      <c r="AG32" s="10"/>
    </row>
    <row r="33" spans="1:33" x14ac:dyDescent="0.25">
      <c r="A33" s="8" t="s">
        <v>248</v>
      </c>
      <c r="B33" s="9" t="s">
        <v>249</v>
      </c>
      <c r="C33" s="9" t="s">
        <v>405</v>
      </c>
      <c r="D33" s="9" t="s">
        <v>410</v>
      </c>
      <c r="E33" s="9" t="s">
        <v>405</v>
      </c>
      <c r="F33" s="9" t="s">
        <v>410</v>
      </c>
      <c r="G33" s="9" t="s">
        <v>405</v>
      </c>
      <c r="H33" s="9" t="s">
        <v>410</v>
      </c>
      <c r="I33" s="9"/>
      <c r="J33" s="9"/>
      <c r="K33" s="33">
        <f>VLOOKUP(B33,Quantum!B:V,2,0)</f>
        <v>2E-3</v>
      </c>
      <c r="L33" s="9" t="s">
        <v>415</v>
      </c>
      <c r="M33" s="9" t="s">
        <v>415</v>
      </c>
      <c r="N33" s="9" t="s">
        <v>415</v>
      </c>
      <c r="O33" s="9" t="s">
        <v>415</v>
      </c>
      <c r="P33" s="9" t="s">
        <v>415</v>
      </c>
      <c r="Q33" s="9" t="s">
        <v>415</v>
      </c>
      <c r="R33" s="9"/>
      <c r="S33" s="9"/>
      <c r="T33" s="9"/>
      <c r="U33" s="9"/>
      <c r="V33" s="9"/>
      <c r="W33" s="9"/>
      <c r="X33" s="9"/>
      <c r="Y33" s="9"/>
      <c r="Z33" s="9"/>
      <c r="AA33" s="9"/>
      <c r="AB33" s="9"/>
      <c r="AC33" s="9"/>
      <c r="AD33" s="9"/>
      <c r="AE33" s="9"/>
      <c r="AF33" s="9"/>
      <c r="AG33" s="9"/>
    </row>
    <row r="34" spans="1:33" x14ac:dyDescent="0.25">
      <c r="A34" s="6" t="s">
        <v>251</v>
      </c>
      <c r="B34" s="7" t="s">
        <v>252</v>
      </c>
      <c r="C34" s="7" t="s">
        <v>405</v>
      </c>
      <c r="D34" s="7" t="s">
        <v>410</v>
      </c>
      <c r="E34" s="7" t="s">
        <v>405</v>
      </c>
      <c r="F34" s="7" t="s">
        <v>410</v>
      </c>
      <c r="G34" s="10" t="s">
        <v>405</v>
      </c>
      <c r="H34" s="7" t="s">
        <v>410</v>
      </c>
      <c r="I34" s="7"/>
      <c r="J34" s="7"/>
      <c r="K34" s="32">
        <f>VLOOKUP(B34,Quantum!B:V,2,0)</f>
        <v>2E-3</v>
      </c>
      <c r="L34" s="10" t="s">
        <v>415</v>
      </c>
      <c r="M34" s="18" t="s">
        <v>415</v>
      </c>
      <c r="N34" s="18" t="s">
        <v>415</v>
      </c>
      <c r="O34" s="18" t="s">
        <v>415</v>
      </c>
      <c r="P34" s="18" t="s">
        <v>415</v>
      </c>
      <c r="Q34" s="18" t="s">
        <v>415</v>
      </c>
      <c r="R34" s="10"/>
      <c r="S34" s="10"/>
      <c r="T34" s="10"/>
      <c r="U34" s="10"/>
      <c r="V34" s="10"/>
      <c r="W34" s="10"/>
      <c r="X34" s="10"/>
      <c r="Y34" s="10"/>
      <c r="Z34" s="10"/>
      <c r="AA34" s="10"/>
      <c r="AB34" s="10"/>
      <c r="AC34" s="10"/>
      <c r="AD34" s="10"/>
      <c r="AE34" s="10"/>
      <c r="AF34" s="10"/>
      <c r="AG34" s="10"/>
    </row>
    <row r="35" spans="1:33" x14ac:dyDescent="0.25">
      <c r="A35" s="8" t="s">
        <v>254</v>
      </c>
      <c r="B35" s="9" t="s">
        <v>255</v>
      </c>
      <c r="C35" s="9" t="s">
        <v>405</v>
      </c>
      <c r="D35" s="9" t="s">
        <v>410</v>
      </c>
      <c r="E35" s="9" t="s">
        <v>405</v>
      </c>
      <c r="F35" s="9" t="s">
        <v>410</v>
      </c>
      <c r="G35" s="9" t="s">
        <v>405</v>
      </c>
      <c r="H35" s="9" t="s">
        <v>410</v>
      </c>
      <c r="I35" s="9"/>
      <c r="J35" s="9"/>
      <c r="K35" s="33">
        <f>VLOOKUP(B35,Quantum!B:V,2,0)</f>
        <v>2E-3</v>
      </c>
      <c r="L35" s="9" t="s">
        <v>415</v>
      </c>
      <c r="M35" s="9" t="s">
        <v>415</v>
      </c>
      <c r="N35" s="9" t="s">
        <v>415</v>
      </c>
      <c r="O35" s="9" t="s">
        <v>415</v>
      </c>
      <c r="P35" s="9" t="s">
        <v>415</v>
      </c>
      <c r="Q35" s="9" t="s">
        <v>415</v>
      </c>
      <c r="R35" s="9"/>
      <c r="S35" s="9"/>
      <c r="T35" s="9"/>
      <c r="U35" s="9"/>
      <c r="V35" s="9"/>
      <c r="W35" s="9"/>
      <c r="X35" s="9"/>
      <c r="Y35" s="9"/>
      <c r="Z35" s="9"/>
      <c r="AA35" s="9"/>
      <c r="AB35" s="9"/>
      <c r="AC35" s="9"/>
      <c r="AD35" s="9"/>
      <c r="AE35" s="9"/>
      <c r="AF35" s="9"/>
      <c r="AG35" s="9"/>
    </row>
    <row r="36" spans="1:33" x14ac:dyDescent="0.25">
      <c r="A36" s="6" t="s">
        <v>257</v>
      </c>
      <c r="B36" s="7" t="s">
        <v>258</v>
      </c>
      <c r="C36" s="7" t="s">
        <v>405</v>
      </c>
      <c r="D36" s="7" t="s">
        <v>410</v>
      </c>
      <c r="E36" s="7" t="s">
        <v>405</v>
      </c>
      <c r="F36" s="7" t="s">
        <v>410</v>
      </c>
      <c r="G36" s="10" t="s">
        <v>405</v>
      </c>
      <c r="H36" s="7" t="s">
        <v>410</v>
      </c>
      <c r="I36" s="7"/>
      <c r="J36" s="7"/>
      <c r="K36" s="32">
        <f>VLOOKUP(B36,Quantum!B:V,2,0)</f>
        <v>2E-3</v>
      </c>
      <c r="L36" s="10" t="s">
        <v>415</v>
      </c>
      <c r="M36" s="18" t="s">
        <v>415</v>
      </c>
      <c r="N36" s="18" t="s">
        <v>415</v>
      </c>
      <c r="O36" s="18" t="s">
        <v>415</v>
      </c>
      <c r="P36" s="18" t="s">
        <v>415</v>
      </c>
      <c r="Q36" s="18" t="s">
        <v>415</v>
      </c>
      <c r="R36" s="10"/>
      <c r="S36" s="10"/>
      <c r="T36" s="10"/>
      <c r="U36" s="10"/>
      <c r="V36" s="10"/>
      <c r="W36" s="10"/>
      <c r="X36" s="10"/>
      <c r="Y36" s="10"/>
      <c r="Z36" s="10"/>
      <c r="AA36" s="10"/>
      <c r="AB36" s="10"/>
      <c r="AC36" s="10"/>
      <c r="AD36" s="10"/>
      <c r="AE36" s="10"/>
      <c r="AF36" s="10"/>
      <c r="AG36" s="10"/>
    </row>
    <row r="37" spans="1:33" x14ac:dyDescent="0.25">
      <c r="A37" s="8" t="s">
        <v>260</v>
      </c>
      <c r="B37" s="9" t="s">
        <v>261</v>
      </c>
      <c r="C37" s="9" t="s">
        <v>405</v>
      </c>
      <c r="D37" s="9" t="s">
        <v>410</v>
      </c>
      <c r="E37" s="9" t="s">
        <v>405</v>
      </c>
      <c r="F37" s="9" t="s">
        <v>410</v>
      </c>
      <c r="G37" s="9" t="s">
        <v>405</v>
      </c>
      <c r="H37" s="9" t="s">
        <v>410</v>
      </c>
      <c r="I37" s="9"/>
      <c r="J37" s="9"/>
      <c r="K37" s="33">
        <f>VLOOKUP(B37,Quantum!B:V,2,0)</f>
        <v>2E-3</v>
      </c>
      <c r="L37" s="9" t="s">
        <v>415</v>
      </c>
      <c r="M37" s="9" t="s">
        <v>415</v>
      </c>
      <c r="N37" s="9" t="s">
        <v>415</v>
      </c>
      <c r="O37" s="9" t="s">
        <v>415</v>
      </c>
      <c r="P37" s="9" t="s">
        <v>415</v>
      </c>
      <c r="Q37" s="9" t="s">
        <v>415</v>
      </c>
      <c r="R37" s="9"/>
      <c r="S37" s="9"/>
      <c r="T37" s="9"/>
      <c r="U37" s="9"/>
      <c r="V37" s="9"/>
      <c r="W37" s="9"/>
      <c r="X37" s="9"/>
      <c r="Y37" s="9"/>
      <c r="Z37" s="9"/>
      <c r="AA37" s="9"/>
      <c r="AB37" s="9"/>
      <c r="AC37" s="9"/>
      <c r="AD37" s="9"/>
      <c r="AE37" s="9"/>
      <c r="AF37" s="9"/>
      <c r="AG37" s="9"/>
    </row>
    <row r="38" spans="1:33" x14ac:dyDescent="0.25">
      <c r="A38" s="6" t="s">
        <v>263</v>
      </c>
      <c r="B38" s="7" t="s">
        <v>264</v>
      </c>
      <c r="C38" s="7" t="s">
        <v>405</v>
      </c>
      <c r="D38" s="7" t="s">
        <v>410</v>
      </c>
      <c r="E38" s="7" t="s">
        <v>405</v>
      </c>
      <c r="F38" s="7" t="s">
        <v>410</v>
      </c>
      <c r="G38" s="10" t="s">
        <v>405</v>
      </c>
      <c r="H38" s="7" t="s">
        <v>410</v>
      </c>
      <c r="I38" s="7"/>
      <c r="J38" s="7"/>
      <c r="K38" s="32">
        <f>VLOOKUP(B38,Quantum!B:V,2,0)</f>
        <v>2E-3</v>
      </c>
      <c r="L38" s="10" t="s">
        <v>415</v>
      </c>
      <c r="M38" s="18" t="s">
        <v>415</v>
      </c>
      <c r="N38" s="18" t="s">
        <v>415</v>
      </c>
      <c r="O38" s="18" t="s">
        <v>415</v>
      </c>
      <c r="P38" s="18" t="s">
        <v>415</v>
      </c>
      <c r="Q38" s="18" t="s">
        <v>415</v>
      </c>
      <c r="R38" s="10"/>
      <c r="S38" s="10"/>
      <c r="T38" s="10"/>
      <c r="U38" s="10"/>
      <c r="V38" s="10"/>
      <c r="W38" s="10"/>
      <c r="X38" s="10"/>
      <c r="Y38" s="10"/>
      <c r="Z38" s="10"/>
      <c r="AA38" s="10"/>
      <c r="AB38" s="10"/>
      <c r="AC38" s="10"/>
      <c r="AD38" s="10"/>
      <c r="AE38" s="10"/>
      <c r="AF38" s="10"/>
      <c r="AG38" s="10"/>
    </row>
    <row r="39" spans="1:33" x14ac:dyDescent="0.25">
      <c r="A39" s="8" t="s">
        <v>266</v>
      </c>
      <c r="B39" s="9" t="s">
        <v>267</v>
      </c>
      <c r="C39" s="9" t="s">
        <v>405</v>
      </c>
      <c r="D39" s="9" t="s">
        <v>410</v>
      </c>
      <c r="E39" s="9" t="s">
        <v>405</v>
      </c>
      <c r="F39" s="9" t="s">
        <v>410</v>
      </c>
      <c r="G39" s="9" t="s">
        <v>405</v>
      </c>
      <c r="H39" s="9" t="s">
        <v>410</v>
      </c>
      <c r="I39" s="9"/>
      <c r="J39" s="9"/>
      <c r="K39" s="33">
        <f>VLOOKUP(B39,Quantum!B:V,2,0)</f>
        <v>2E-3</v>
      </c>
      <c r="L39" s="9" t="s">
        <v>415</v>
      </c>
      <c r="M39" s="9" t="s">
        <v>415</v>
      </c>
      <c r="N39" s="9" t="s">
        <v>415</v>
      </c>
      <c r="O39" s="9" t="s">
        <v>415</v>
      </c>
      <c r="P39" s="9" t="s">
        <v>415</v>
      </c>
      <c r="Q39" s="9" t="s">
        <v>415</v>
      </c>
      <c r="R39" s="9"/>
      <c r="S39" s="9"/>
      <c r="T39" s="9"/>
      <c r="U39" s="9"/>
      <c r="V39" s="9"/>
      <c r="W39" s="9"/>
      <c r="X39" s="9"/>
      <c r="Y39" s="9"/>
      <c r="Z39" s="9"/>
      <c r="AA39" s="9"/>
      <c r="AB39" s="9"/>
      <c r="AC39" s="9"/>
      <c r="AD39" s="9"/>
      <c r="AE39" s="9"/>
      <c r="AF39" s="9"/>
      <c r="AG39" s="9"/>
    </row>
    <row r="40" spans="1:33" x14ac:dyDescent="0.25">
      <c r="A40" s="6" t="s">
        <v>269</v>
      </c>
      <c r="B40" s="7" t="s">
        <v>270</v>
      </c>
      <c r="C40" s="7" t="s">
        <v>405</v>
      </c>
      <c r="D40" s="7" t="s">
        <v>410</v>
      </c>
      <c r="E40" s="7" t="s">
        <v>405</v>
      </c>
      <c r="F40" s="7" t="s">
        <v>410</v>
      </c>
      <c r="G40" s="10" t="s">
        <v>405</v>
      </c>
      <c r="H40" s="7" t="s">
        <v>410</v>
      </c>
      <c r="I40" s="7"/>
      <c r="J40" s="7"/>
      <c r="K40" s="32">
        <f>VLOOKUP(B40,Quantum!B:V,2,0)</f>
        <v>2E-3</v>
      </c>
      <c r="L40" s="10" t="s">
        <v>415</v>
      </c>
      <c r="M40" s="18" t="s">
        <v>415</v>
      </c>
      <c r="N40" s="18" t="s">
        <v>415</v>
      </c>
      <c r="O40" s="18" t="s">
        <v>415</v>
      </c>
      <c r="P40" s="18" t="s">
        <v>415</v>
      </c>
      <c r="Q40" s="18" t="s">
        <v>415</v>
      </c>
      <c r="R40" s="10"/>
      <c r="S40" s="10"/>
      <c r="T40" s="10"/>
      <c r="U40" s="10"/>
      <c r="V40" s="10"/>
      <c r="W40" s="10"/>
      <c r="X40" s="10"/>
      <c r="Y40" s="10"/>
      <c r="Z40" s="10"/>
      <c r="AA40" s="10"/>
      <c r="AB40" s="10"/>
      <c r="AC40" s="10"/>
      <c r="AD40" s="10"/>
      <c r="AE40" s="10"/>
      <c r="AF40" s="10"/>
      <c r="AG40" s="10"/>
    </row>
    <row r="41" spans="1:33" x14ac:dyDescent="0.25">
      <c r="A41" s="8" t="s">
        <v>271</v>
      </c>
      <c r="B41" s="9" t="s">
        <v>272</v>
      </c>
      <c r="C41" s="9" t="s">
        <v>405</v>
      </c>
      <c r="D41" s="9" t="s">
        <v>410</v>
      </c>
      <c r="E41" s="9" t="s">
        <v>405</v>
      </c>
      <c r="F41" s="9" t="s">
        <v>410</v>
      </c>
      <c r="G41" s="9" t="s">
        <v>405</v>
      </c>
      <c r="H41" s="9" t="s">
        <v>410</v>
      </c>
      <c r="I41" s="9"/>
      <c r="J41" s="9"/>
      <c r="K41" s="33">
        <f>VLOOKUP(B41,Quantum!B:V,2,0)</f>
        <v>2E-3</v>
      </c>
      <c r="L41" s="9" t="s">
        <v>415</v>
      </c>
      <c r="M41" s="9" t="s">
        <v>415</v>
      </c>
      <c r="N41" s="9" t="s">
        <v>415</v>
      </c>
      <c r="O41" s="9" t="s">
        <v>415</v>
      </c>
      <c r="P41" s="9" t="s">
        <v>415</v>
      </c>
      <c r="Q41" s="9" t="s">
        <v>415</v>
      </c>
      <c r="R41" s="9"/>
      <c r="S41" s="9"/>
      <c r="T41" s="9"/>
      <c r="U41" s="9"/>
      <c r="V41" s="9"/>
      <c r="W41" s="9"/>
      <c r="X41" s="9"/>
      <c r="Y41" s="9"/>
      <c r="Z41" s="9"/>
      <c r="AA41" s="9"/>
      <c r="AB41" s="9"/>
      <c r="AC41" s="9"/>
      <c r="AD41" s="9"/>
      <c r="AE41" s="9"/>
      <c r="AF41" s="9"/>
      <c r="AG41" s="9"/>
    </row>
    <row r="42" spans="1:33" x14ac:dyDescent="0.25">
      <c r="A42" s="6" t="s">
        <v>274</v>
      </c>
      <c r="B42" s="7" t="s">
        <v>275</v>
      </c>
      <c r="C42" s="7" t="s">
        <v>405</v>
      </c>
      <c r="D42" s="7" t="s">
        <v>410</v>
      </c>
      <c r="E42" s="7" t="s">
        <v>405</v>
      </c>
      <c r="F42" s="7" t="s">
        <v>410</v>
      </c>
      <c r="G42" s="10" t="s">
        <v>405</v>
      </c>
      <c r="H42" s="7" t="s">
        <v>410</v>
      </c>
      <c r="I42" s="7"/>
      <c r="J42" s="7"/>
      <c r="K42" s="32">
        <f>VLOOKUP(B42,Quantum!B:V,2,0)</f>
        <v>2E-3</v>
      </c>
      <c r="L42" s="10" t="s">
        <v>415</v>
      </c>
      <c r="M42" s="18" t="s">
        <v>415</v>
      </c>
      <c r="N42" s="18" t="s">
        <v>415</v>
      </c>
      <c r="O42" s="18" t="s">
        <v>415</v>
      </c>
      <c r="P42" s="18" t="s">
        <v>415</v>
      </c>
      <c r="Q42" s="18" t="s">
        <v>415</v>
      </c>
      <c r="R42" s="10"/>
      <c r="S42" s="10"/>
      <c r="T42" s="10"/>
      <c r="U42" s="10"/>
      <c r="V42" s="10"/>
      <c r="W42" s="10"/>
      <c r="X42" s="10"/>
      <c r="Y42" s="10"/>
      <c r="Z42" s="10"/>
      <c r="AA42" s="10"/>
      <c r="AB42" s="10"/>
      <c r="AC42" s="10"/>
      <c r="AD42" s="10"/>
      <c r="AE42" s="10"/>
      <c r="AF42" s="10"/>
      <c r="AG42" s="10"/>
    </row>
    <row r="43" spans="1:33" x14ac:dyDescent="0.25">
      <c r="A43" s="8" t="s">
        <v>277</v>
      </c>
      <c r="B43" s="9" t="s">
        <v>278</v>
      </c>
      <c r="C43" s="9" t="s">
        <v>405</v>
      </c>
      <c r="D43" s="9" t="s">
        <v>410</v>
      </c>
      <c r="E43" s="9" t="s">
        <v>405</v>
      </c>
      <c r="F43" s="9" t="s">
        <v>410</v>
      </c>
      <c r="G43" s="9" t="s">
        <v>405</v>
      </c>
      <c r="H43" s="9" t="s">
        <v>410</v>
      </c>
      <c r="I43" s="9"/>
      <c r="J43" s="9"/>
      <c r="K43" s="33">
        <f>VLOOKUP(B43,Quantum!B:V,2,0)</f>
        <v>2E-3</v>
      </c>
      <c r="L43" s="9" t="s">
        <v>415</v>
      </c>
      <c r="M43" s="9" t="s">
        <v>415</v>
      </c>
      <c r="N43" s="9" t="s">
        <v>415</v>
      </c>
      <c r="O43" s="9" t="s">
        <v>415</v>
      </c>
      <c r="P43" s="9" t="s">
        <v>415</v>
      </c>
      <c r="Q43" s="9" t="s">
        <v>415</v>
      </c>
      <c r="R43" s="9"/>
      <c r="S43" s="9"/>
      <c r="T43" s="9"/>
      <c r="U43" s="9"/>
      <c r="V43" s="9"/>
      <c r="W43" s="9"/>
      <c r="X43" s="9"/>
      <c r="Y43" s="9"/>
      <c r="Z43" s="9"/>
      <c r="AA43" s="9"/>
      <c r="AB43" s="9"/>
      <c r="AC43" s="9"/>
      <c r="AD43" s="9"/>
      <c r="AE43" s="9"/>
      <c r="AF43" s="9"/>
      <c r="AG43" s="9"/>
    </row>
    <row r="44" spans="1:33" x14ac:dyDescent="0.25">
      <c r="A44" s="6" t="s">
        <v>279</v>
      </c>
      <c r="B44" s="7" t="s">
        <v>280</v>
      </c>
      <c r="C44" s="7" t="s">
        <v>405</v>
      </c>
      <c r="D44" s="7" t="s">
        <v>410</v>
      </c>
      <c r="E44" s="7" t="s">
        <v>405</v>
      </c>
      <c r="F44" s="7" t="s">
        <v>410</v>
      </c>
      <c r="G44" s="10" t="s">
        <v>405</v>
      </c>
      <c r="H44" s="7" t="s">
        <v>410</v>
      </c>
      <c r="I44" s="7"/>
      <c r="J44" s="7"/>
      <c r="K44" s="32">
        <f>VLOOKUP(B44,Quantum!B:V,2,0)</f>
        <v>2E-3</v>
      </c>
      <c r="L44" s="10" t="s">
        <v>415</v>
      </c>
      <c r="M44" s="18" t="s">
        <v>415</v>
      </c>
      <c r="N44" s="18" t="s">
        <v>415</v>
      </c>
      <c r="O44" s="18" t="s">
        <v>415</v>
      </c>
      <c r="P44" s="18" t="s">
        <v>415</v>
      </c>
      <c r="Q44" s="18" t="s">
        <v>415</v>
      </c>
      <c r="R44" s="10"/>
      <c r="S44" s="10"/>
      <c r="T44" s="10"/>
      <c r="U44" s="10"/>
      <c r="V44" s="10"/>
      <c r="W44" s="10"/>
      <c r="X44" s="10"/>
      <c r="Y44" s="10"/>
      <c r="Z44" s="10"/>
      <c r="AA44" s="10"/>
      <c r="AB44" s="10"/>
      <c r="AC44" s="10"/>
      <c r="AD44" s="10"/>
      <c r="AE44" s="10"/>
      <c r="AF44" s="10"/>
      <c r="AG44" s="10"/>
    </row>
    <row r="45" spans="1:33" x14ac:dyDescent="0.25">
      <c r="A45" s="8" t="s">
        <v>281</v>
      </c>
      <c r="B45" s="9" t="s">
        <v>282</v>
      </c>
      <c r="C45" s="9" t="s">
        <v>405</v>
      </c>
      <c r="D45" s="9" t="s">
        <v>410</v>
      </c>
      <c r="E45" s="9" t="s">
        <v>405</v>
      </c>
      <c r="F45" s="9" t="s">
        <v>410</v>
      </c>
      <c r="G45" s="9" t="s">
        <v>405</v>
      </c>
      <c r="H45" s="9" t="s">
        <v>410</v>
      </c>
      <c r="I45" s="9"/>
      <c r="J45" s="9"/>
      <c r="K45" s="33">
        <f>VLOOKUP(B45,Quantum!B:V,2,0)</f>
        <v>2E-3</v>
      </c>
      <c r="L45" s="9" t="s">
        <v>415</v>
      </c>
      <c r="M45" s="9" t="s">
        <v>415</v>
      </c>
      <c r="N45" s="9" t="s">
        <v>415</v>
      </c>
      <c r="O45" s="9" t="s">
        <v>415</v>
      </c>
      <c r="P45" s="9" t="s">
        <v>415</v>
      </c>
      <c r="Q45" s="9" t="s">
        <v>415</v>
      </c>
      <c r="R45" s="9"/>
      <c r="S45" s="9"/>
      <c r="T45" s="9"/>
      <c r="U45" s="9"/>
      <c r="V45" s="9"/>
      <c r="W45" s="9"/>
      <c r="X45" s="9"/>
      <c r="Y45" s="9"/>
      <c r="Z45" s="9"/>
      <c r="AA45" s="9"/>
      <c r="AB45" s="9"/>
      <c r="AC45" s="9"/>
      <c r="AD45" s="9"/>
      <c r="AE45" s="9"/>
      <c r="AF45" s="9"/>
      <c r="AG45" s="9"/>
    </row>
    <row r="46" spans="1:33" x14ac:dyDescent="0.25">
      <c r="A46" s="6" t="s">
        <v>284</v>
      </c>
      <c r="B46" s="7" t="s">
        <v>285</v>
      </c>
      <c r="C46" s="7" t="s">
        <v>405</v>
      </c>
      <c r="D46" s="7" t="s">
        <v>410</v>
      </c>
      <c r="E46" s="7" t="s">
        <v>405</v>
      </c>
      <c r="F46" s="7" t="s">
        <v>410</v>
      </c>
      <c r="G46" s="10" t="s">
        <v>405</v>
      </c>
      <c r="H46" s="7" t="s">
        <v>410</v>
      </c>
      <c r="I46" s="7"/>
      <c r="J46" s="7"/>
      <c r="K46" s="32">
        <f>VLOOKUP(B46,Quantum!B:V,2,0)</f>
        <v>2E-3</v>
      </c>
      <c r="L46" s="10" t="s">
        <v>415</v>
      </c>
      <c r="M46" s="18" t="s">
        <v>415</v>
      </c>
      <c r="N46" s="18" t="s">
        <v>415</v>
      </c>
      <c r="O46" s="18" t="s">
        <v>415</v>
      </c>
      <c r="P46" s="18" t="s">
        <v>415</v>
      </c>
      <c r="Q46" s="18" t="s">
        <v>415</v>
      </c>
      <c r="R46" s="10"/>
      <c r="S46" s="10"/>
      <c r="T46" s="10"/>
      <c r="U46" s="10"/>
      <c r="V46" s="10"/>
      <c r="W46" s="10"/>
      <c r="X46" s="10"/>
      <c r="Y46" s="10"/>
      <c r="Z46" s="10"/>
      <c r="AA46" s="10"/>
      <c r="AB46" s="10"/>
      <c r="AC46" s="10"/>
      <c r="AD46" s="10"/>
      <c r="AE46" s="10"/>
      <c r="AF46" s="10"/>
      <c r="AG46" s="10"/>
    </row>
    <row r="47" spans="1:33" x14ac:dyDescent="0.25">
      <c r="A47" s="8" t="s">
        <v>287</v>
      </c>
      <c r="B47" s="9" t="s">
        <v>288</v>
      </c>
      <c r="C47" s="9" t="s">
        <v>405</v>
      </c>
      <c r="D47" s="9" t="s">
        <v>410</v>
      </c>
      <c r="E47" s="9" t="s">
        <v>405</v>
      </c>
      <c r="F47" s="9" t="s">
        <v>410</v>
      </c>
      <c r="G47" s="9" t="s">
        <v>405</v>
      </c>
      <c r="H47" s="9" t="s">
        <v>410</v>
      </c>
      <c r="I47" s="9"/>
      <c r="J47" s="9"/>
      <c r="K47" s="33">
        <f>VLOOKUP(B47,Quantum!B:V,2,0)</f>
        <v>2E-3</v>
      </c>
      <c r="L47" s="9" t="s">
        <v>415</v>
      </c>
      <c r="M47" s="9" t="s">
        <v>415</v>
      </c>
      <c r="N47" s="9" t="s">
        <v>415</v>
      </c>
      <c r="O47" s="9" t="s">
        <v>415</v>
      </c>
      <c r="P47" s="9" t="s">
        <v>415</v>
      </c>
      <c r="Q47" s="9" t="s">
        <v>415</v>
      </c>
      <c r="R47" s="9"/>
      <c r="S47" s="9"/>
      <c r="T47" s="9"/>
      <c r="U47" s="9"/>
      <c r="V47" s="9"/>
      <c r="W47" s="9"/>
      <c r="X47" s="9"/>
      <c r="Y47" s="9"/>
      <c r="Z47" s="9"/>
      <c r="AA47" s="9"/>
      <c r="AB47" s="9"/>
      <c r="AC47" s="9"/>
      <c r="AD47" s="9"/>
      <c r="AE47" s="9"/>
      <c r="AF47" s="9"/>
      <c r="AG47" s="9"/>
    </row>
    <row r="48" spans="1:33" x14ac:dyDescent="0.25">
      <c r="A48" s="6" t="s">
        <v>289</v>
      </c>
      <c r="B48" s="7" t="s">
        <v>290</v>
      </c>
      <c r="C48" s="7" t="s">
        <v>405</v>
      </c>
      <c r="D48" s="7" t="s">
        <v>410</v>
      </c>
      <c r="E48" s="7" t="s">
        <v>405</v>
      </c>
      <c r="F48" s="7" t="s">
        <v>410</v>
      </c>
      <c r="G48" s="10" t="s">
        <v>405</v>
      </c>
      <c r="H48" s="7" t="s">
        <v>410</v>
      </c>
      <c r="I48" s="7"/>
      <c r="J48" s="7"/>
      <c r="K48" s="32">
        <f>VLOOKUP(B48,Quantum!B:V,2,0)</f>
        <v>2E-3</v>
      </c>
      <c r="L48" s="10" t="s">
        <v>415</v>
      </c>
      <c r="M48" s="18" t="s">
        <v>415</v>
      </c>
      <c r="N48" s="18" t="s">
        <v>415</v>
      </c>
      <c r="O48" s="18" t="s">
        <v>415</v>
      </c>
      <c r="P48" s="18" t="s">
        <v>415</v>
      </c>
      <c r="Q48" s="18" t="s">
        <v>415</v>
      </c>
      <c r="R48" s="10"/>
      <c r="S48" s="10"/>
      <c r="T48" s="10"/>
      <c r="U48" s="10"/>
      <c r="V48" s="10"/>
      <c r="W48" s="10"/>
      <c r="X48" s="10"/>
      <c r="Y48" s="10"/>
      <c r="Z48" s="10"/>
      <c r="AA48" s="10"/>
      <c r="AB48" s="10"/>
      <c r="AC48" s="10"/>
      <c r="AD48" s="10"/>
      <c r="AE48" s="10"/>
      <c r="AF48" s="10"/>
      <c r="AG48" s="10"/>
    </row>
    <row r="49" spans="1:33" x14ac:dyDescent="0.25">
      <c r="A49" s="8" t="s">
        <v>291</v>
      </c>
      <c r="B49" s="9" t="s">
        <v>292</v>
      </c>
      <c r="C49" s="9" t="s">
        <v>405</v>
      </c>
      <c r="D49" s="9" t="s">
        <v>410</v>
      </c>
      <c r="E49" s="9" t="s">
        <v>405</v>
      </c>
      <c r="F49" s="9" t="s">
        <v>410</v>
      </c>
      <c r="G49" s="9" t="s">
        <v>405</v>
      </c>
      <c r="H49" s="9" t="s">
        <v>410</v>
      </c>
      <c r="I49" s="9"/>
      <c r="J49" s="9"/>
      <c r="K49" s="33">
        <f>VLOOKUP(B49,Quantum!B:V,2,0)</f>
        <v>2E-3</v>
      </c>
      <c r="L49" s="9" t="s">
        <v>415</v>
      </c>
      <c r="M49" s="9" t="s">
        <v>415</v>
      </c>
      <c r="N49" s="9" t="s">
        <v>415</v>
      </c>
      <c r="O49" s="9" t="s">
        <v>415</v>
      </c>
      <c r="P49" s="9" t="s">
        <v>415</v>
      </c>
      <c r="Q49" s="9" t="s">
        <v>415</v>
      </c>
      <c r="R49" s="9"/>
      <c r="S49" s="9"/>
      <c r="T49" s="9"/>
      <c r="U49" s="9"/>
      <c r="V49" s="9"/>
      <c r="W49" s="9"/>
      <c r="X49" s="9"/>
      <c r="Y49" s="9"/>
      <c r="Z49" s="9"/>
      <c r="AA49" s="9"/>
      <c r="AB49" s="9"/>
      <c r="AC49" s="9"/>
      <c r="AD49" s="9"/>
      <c r="AE49" s="9"/>
      <c r="AF49" s="9"/>
      <c r="AG49" s="9"/>
    </row>
    <row r="50" spans="1:33" x14ac:dyDescent="0.25">
      <c r="A50" s="6" t="s">
        <v>293</v>
      </c>
      <c r="B50" s="7" t="s">
        <v>294</v>
      </c>
      <c r="C50" s="7" t="s">
        <v>405</v>
      </c>
      <c r="D50" s="7" t="s">
        <v>410</v>
      </c>
      <c r="E50" s="7" t="s">
        <v>405</v>
      </c>
      <c r="F50" s="7" t="s">
        <v>410</v>
      </c>
      <c r="G50" s="10" t="s">
        <v>405</v>
      </c>
      <c r="H50" s="7" t="s">
        <v>410</v>
      </c>
      <c r="I50" s="7"/>
      <c r="J50" s="7"/>
      <c r="K50" s="32">
        <f>VLOOKUP(B50,Quantum!B:V,2,0)</f>
        <v>2E-3</v>
      </c>
      <c r="L50" s="10" t="s">
        <v>415</v>
      </c>
      <c r="M50" s="18" t="s">
        <v>415</v>
      </c>
      <c r="N50" s="18" t="s">
        <v>415</v>
      </c>
      <c r="O50" s="18" t="s">
        <v>415</v>
      </c>
      <c r="P50" s="18" t="s">
        <v>415</v>
      </c>
      <c r="Q50" s="18" t="s">
        <v>415</v>
      </c>
      <c r="R50" s="10"/>
      <c r="S50" s="10"/>
      <c r="T50" s="10"/>
      <c r="U50" s="10"/>
      <c r="V50" s="10"/>
      <c r="W50" s="10"/>
      <c r="X50" s="10"/>
      <c r="Y50" s="10"/>
      <c r="Z50" s="10"/>
      <c r="AA50" s="10"/>
      <c r="AB50" s="10"/>
      <c r="AC50" s="10"/>
      <c r="AD50" s="10"/>
      <c r="AE50" s="10"/>
      <c r="AF50" s="10"/>
      <c r="AG50" s="10"/>
    </row>
    <row r="51" spans="1:33" x14ac:dyDescent="0.25">
      <c r="A51" s="8" t="s">
        <v>295</v>
      </c>
      <c r="B51" s="9" t="s">
        <v>296</v>
      </c>
      <c r="C51" s="9" t="s">
        <v>405</v>
      </c>
      <c r="D51" s="9" t="s">
        <v>410</v>
      </c>
      <c r="E51" s="9" t="s">
        <v>405</v>
      </c>
      <c r="F51" s="9" t="s">
        <v>410</v>
      </c>
      <c r="G51" s="9" t="s">
        <v>405</v>
      </c>
      <c r="H51" s="9" t="s">
        <v>410</v>
      </c>
      <c r="I51" s="9"/>
      <c r="J51" s="9"/>
      <c r="K51" s="33">
        <f>VLOOKUP(B51,Quantum!B:V,2,0)</f>
        <v>2E-3</v>
      </c>
      <c r="L51" s="9" t="s">
        <v>415</v>
      </c>
      <c r="M51" s="9" t="s">
        <v>415</v>
      </c>
      <c r="N51" s="9" t="s">
        <v>415</v>
      </c>
      <c r="O51" s="9" t="s">
        <v>415</v>
      </c>
      <c r="P51" s="9" t="s">
        <v>415</v>
      </c>
      <c r="Q51" s="9" t="s">
        <v>415</v>
      </c>
      <c r="R51" s="9"/>
      <c r="S51" s="9"/>
      <c r="T51" s="9"/>
      <c r="U51" s="9"/>
      <c r="V51" s="9"/>
      <c r="W51" s="9"/>
      <c r="X51" s="9"/>
      <c r="Y51" s="9"/>
      <c r="Z51" s="9"/>
      <c r="AA51" s="9"/>
      <c r="AB51" s="9"/>
      <c r="AC51" s="9"/>
      <c r="AD51" s="9"/>
      <c r="AE51" s="9"/>
      <c r="AF51" s="9"/>
      <c r="AG51" s="9"/>
    </row>
    <row r="52" spans="1:33" x14ac:dyDescent="0.25">
      <c r="A52" s="6" t="s">
        <v>297</v>
      </c>
      <c r="B52" s="7" t="s">
        <v>298</v>
      </c>
      <c r="C52" s="7" t="s">
        <v>405</v>
      </c>
      <c r="D52" s="7" t="s">
        <v>410</v>
      </c>
      <c r="E52" s="7" t="s">
        <v>405</v>
      </c>
      <c r="F52" s="7" t="s">
        <v>410</v>
      </c>
      <c r="G52" s="10" t="s">
        <v>405</v>
      </c>
      <c r="H52" s="7" t="s">
        <v>410</v>
      </c>
      <c r="I52" s="7"/>
      <c r="J52" s="7"/>
      <c r="K52" s="32">
        <f>VLOOKUP(B52,Quantum!B:V,2,0)</f>
        <v>2E-3</v>
      </c>
      <c r="L52" s="10" t="s">
        <v>415</v>
      </c>
      <c r="M52" s="18" t="s">
        <v>415</v>
      </c>
      <c r="N52" s="18" t="s">
        <v>415</v>
      </c>
      <c r="O52" s="18" t="s">
        <v>415</v>
      </c>
      <c r="P52" s="18" t="s">
        <v>415</v>
      </c>
      <c r="Q52" s="18" t="s">
        <v>415</v>
      </c>
      <c r="R52" s="10"/>
      <c r="S52" s="10"/>
      <c r="T52" s="10"/>
      <c r="U52" s="10"/>
      <c r="V52" s="10"/>
      <c r="W52" s="10"/>
      <c r="X52" s="10"/>
      <c r="Y52" s="10"/>
      <c r="Z52" s="10"/>
      <c r="AA52" s="10"/>
      <c r="AB52" s="10"/>
      <c r="AC52" s="10"/>
      <c r="AD52" s="10"/>
      <c r="AE52" s="10"/>
      <c r="AF52" s="10"/>
      <c r="AG52" s="10"/>
    </row>
    <row r="53" spans="1:33" x14ac:dyDescent="0.25">
      <c r="A53" s="8" t="s">
        <v>299</v>
      </c>
      <c r="B53" s="9" t="s">
        <v>300</v>
      </c>
      <c r="C53" s="9" t="s">
        <v>405</v>
      </c>
      <c r="D53" s="9" t="s">
        <v>410</v>
      </c>
      <c r="E53" s="9" t="s">
        <v>405</v>
      </c>
      <c r="F53" s="9" t="s">
        <v>410</v>
      </c>
      <c r="G53" s="9" t="s">
        <v>405</v>
      </c>
      <c r="H53" s="9" t="s">
        <v>410</v>
      </c>
      <c r="I53" s="9"/>
      <c r="J53" s="9"/>
      <c r="K53" s="33">
        <f>VLOOKUP(B53,Quantum!B:V,2,0)</f>
        <v>1.5E-3</v>
      </c>
      <c r="L53" s="9" t="s">
        <v>415</v>
      </c>
      <c r="M53" s="9" t="s">
        <v>415</v>
      </c>
      <c r="N53" s="9" t="s">
        <v>415</v>
      </c>
      <c r="O53" s="9" t="s">
        <v>415</v>
      </c>
      <c r="P53" s="9" t="s">
        <v>415</v>
      </c>
      <c r="Q53" s="9" t="s">
        <v>415</v>
      </c>
      <c r="R53" s="9"/>
      <c r="S53" s="9"/>
      <c r="T53" s="9"/>
      <c r="U53" s="9"/>
      <c r="V53" s="9"/>
      <c r="W53" s="9"/>
      <c r="X53" s="9"/>
      <c r="Y53" s="9"/>
      <c r="Z53" s="9"/>
      <c r="AA53" s="9"/>
      <c r="AB53" s="9"/>
      <c r="AC53" s="9"/>
      <c r="AD53" s="9"/>
      <c r="AE53" s="9"/>
      <c r="AF53" s="9"/>
      <c r="AG53" s="9"/>
    </row>
    <row r="54" spans="1:33" x14ac:dyDescent="0.25">
      <c r="A54" s="6" t="s">
        <v>301</v>
      </c>
      <c r="B54" s="7" t="s">
        <v>302</v>
      </c>
      <c r="C54" s="7" t="s">
        <v>405</v>
      </c>
      <c r="D54" s="7" t="s">
        <v>410</v>
      </c>
      <c r="E54" s="7" t="s">
        <v>405</v>
      </c>
      <c r="F54" s="7" t="s">
        <v>410</v>
      </c>
      <c r="G54" s="10" t="s">
        <v>405</v>
      </c>
      <c r="H54" s="7" t="s">
        <v>410</v>
      </c>
      <c r="I54" s="7"/>
      <c r="J54" s="7"/>
      <c r="K54" s="32">
        <f>VLOOKUP(B54,Quantum!B:V,2,0)</f>
        <v>2E-3</v>
      </c>
      <c r="L54" s="10" t="s">
        <v>415</v>
      </c>
      <c r="M54" s="18" t="s">
        <v>415</v>
      </c>
      <c r="N54" s="18" t="s">
        <v>415</v>
      </c>
      <c r="O54" s="18" t="s">
        <v>415</v>
      </c>
      <c r="P54" s="18" t="s">
        <v>415</v>
      </c>
      <c r="Q54" s="18" t="s">
        <v>415</v>
      </c>
      <c r="R54" s="10"/>
      <c r="S54" s="10"/>
      <c r="T54" s="10"/>
      <c r="U54" s="10"/>
      <c r="V54" s="10"/>
      <c r="W54" s="10"/>
      <c r="X54" s="10"/>
      <c r="Y54" s="10"/>
      <c r="Z54" s="10"/>
      <c r="AA54" s="10"/>
      <c r="AB54" s="10"/>
      <c r="AC54" s="10"/>
      <c r="AD54" s="10"/>
      <c r="AE54" s="10"/>
      <c r="AF54" s="10"/>
      <c r="AG54" s="10"/>
    </row>
    <row r="55" spans="1:33" x14ac:dyDescent="0.25">
      <c r="A55" s="8" t="s">
        <v>303</v>
      </c>
      <c r="B55" s="9" t="s">
        <v>304</v>
      </c>
      <c r="C55" s="9" t="s">
        <v>405</v>
      </c>
      <c r="D55" s="9" t="s">
        <v>410</v>
      </c>
      <c r="E55" s="9" t="s">
        <v>405</v>
      </c>
      <c r="F55" s="9" t="s">
        <v>410</v>
      </c>
      <c r="G55" s="9" t="s">
        <v>405</v>
      </c>
      <c r="H55" s="9" t="s">
        <v>410</v>
      </c>
      <c r="I55" s="9"/>
      <c r="J55" s="9"/>
      <c r="K55" s="33">
        <f>VLOOKUP(B55,Quantum!B:V,2,0)</f>
        <v>2E-3</v>
      </c>
      <c r="L55" s="9" t="s">
        <v>415</v>
      </c>
      <c r="M55" s="9" t="s">
        <v>415</v>
      </c>
      <c r="N55" s="9" t="s">
        <v>415</v>
      </c>
      <c r="O55" s="9" t="s">
        <v>415</v>
      </c>
      <c r="P55" s="9" t="s">
        <v>415</v>
      </c>
      <c r="Q55" s="9" t="s">
        <v>415</v>
      </c>
      <c r="R55" s="9"/>
      <c r="S55" s="9"/>
      <c r="T55" s="9"/>
      <c r="U55" s="9"/>
      <c r="V55" s="9"/>
      <c r="W55" s="9"/>
      <c r="X55" s="9"/>
      <c r="Y55" s="9"/>
      <c r="Z55" s="9"/>
      <c r="AA55" s="9"/>
      <c r="AB55" s="9"/>
      <c r="AC55" s="9"/>
      <c r="AD55" s="9"/>
      <c r="AE55" s="9"/>
      <c r="AF55" s="9"/>
      <c r="AG55" s="9"/>
    </row>
    <row r="56" spans="1:33" x14ac:dyDescent="0.25">
      <c r="A56" s="6" t="s">
        <v>305</v>
      </c>
      <c r="B56" s="7" t="s">
        <v>306</v>
      </c>
      <c r="C56" s="7" t="s">
        <v>405</v>
      </c>
      <c r="D56" s="7" t="s">
        <v>410</v>
      </c>
      <c r="E56" s="7" t="s">
        <v>405</v>
      </c>
      <c r="F56" s="7" t="s">
        <v>410</v>
      </c>
      <c r="G56" s="10" t="s">
        <v>405</v>
      </c>
      <c r="H56" s="7" t="s">
        <v>410</v>
      </c>
      <c r="I56" s="7"/>
      <c r="J56" s="7"/>
      <c r="K56" s="32">
        <f>VLOOKUP(B56,Quantum!B:V,2,0)</f>
        <v>2E-3</v>
      </c>
      <c r="L56" s="10" t="s">
        <v>415</v>
      </c>
      <c r="M56" s="18" t="s">
        <v>415</v>
      </c>
      <c r="N56" s="18" t="s">
        <v>415</v>
      </c>
      <c r="O56" s="18" t="s">
        <v>415</v>
      </c>
      <c r="P56" s="18" t="s">
        <v>415</v>
      </c>
      <c r="Q56" s="18" t="s">
        <v>415</v>
      </c>
      <c r="R56" s="10"/>
      <c r="S56" s="10"/>
      <c r="T56" s="10"/>
      <c r="U56" s="10"/>
      <c r="V56" s="10"/>
      <c r="W56" s="10"/>
      <c r="X56" s="10"/>
      <c r="Y56" s="10"/>
      <c r="Z56" s="10"/>
      <c r="AA56" s="10"/>
      <c r="AB56" s="10"/>
      <c r="AC56" s="10"/>
      <c r="AD56" s="10"/>
      <c r="AE56" s="10"/>
      <c r="AF56" s="10"/>
      <c r="AG56" s="10"/>
    </row>
    <row r="57" spans="1:33" x14ac:dyDescent="0.25">
      <c r="A57" s="8" t="s">
        <v>307</v>
      </c>
      <c r="B57" s="9" t="s">
        <v>308</v>
      </c>
      <c r="C57" s="9" t="s">
        <v>405</v>
      </c>
      <c r="D57" s="9" t="s">
        <v>410</v>
      </c>
      <c r="E57" s="9" t="s">
        <v>405</v>
      </c>
      <c r="F57" s="9" t="s">
        <v>410</v>
      </c>
      <c r="G57" s="9" t="s">
        <v>405</v>
      </c>
      <c r="H57" s="9" t="s">
        <v>410</v>
      </c>
      <c r="I57" s="9"/>
      <c r="J57" s="9"/>
      <c r="K57" s="33">
        <f>VLOOKUP(B57,Quantum!B:V,2,0)</f>
        <v>2E-3</v>
      </c>
      <c r="L57" s="9" t="s">
        <v>415</v>
      </c>
      <c r="M57" s="9" t="s">
        <v>415</v>
      </c>
      <c r="N57" s="9" t="s">
        <v>415</v>
      </c>
      <c r="O57" s="9" t="s">
        <v>415</v>
      </c>
      <c r="P57" s="9" t="s">
        <v>415</v>
      </c>
      <c r="Q57" s="9" t="s">
        <v>415</v>
      </c>
      <c r="R57" s="9"/>
      <c r="S57" s="9"/>
      <c r="T57" s="9"/>
      <c r="U57" s="9"/>
      <c r="V57" s="9"/>
      <c r="W57" s="9"/>
      <c r="X57" s="9"/>
      <c r="Y57" s="9"/>
      <c r="Z57" s="9"/>
      <c r="AA57" s="9"/>
      <c r="AB57" s="9"/>
      <c r="AC57" s="9"/>
      <c r="AD57" s="9"/>
      <c r="AE57" s="9"/>
      <c r="AF57" s="9"/>
      <c r="AG57" s="9"/>
    </row>
    <row r="58" spans="1:33" x14ac:dyDescent="0.25">
      <c r="A58" s="6" t="s">
        <v>309</v>
      </c>
      <c r="B58" s="7" t="s">
        <v>310</v>
      </c>
      <c r="C58" s="7" t="s">
        <v>405</v>
      </c>
      <c r="D58" s="7" t="s">
        <v>410</v>
      </c>
      <c r="E58" s="7" t="s">
        <v>405</v>
      </c>
      <c r="F58" s="7" t="s">
        <v>410</v>
      </c>
      <c r="G58" s="10" t="s">
        <v>405</v>
      </c>
      <c r="H58" s="7" t="s">
        <v>410</v>
      </c>
      <c r="I58" s="7"/>
      <c r="J58" s="7"/>
      <c r="K58" s="32">
        <f>VLOOKUP(B58,Quantum!B:V,2,0)</f>
        <v>2E-3</v>
      </c>
      <c r="L58" s="10" t="s">
        <v>415</v>
      </c>
      <c r="M58" s="18" t="s">
        <v>415</v>
      </c>
      <c r="N58" s="18" t="s">
        <v>415</v>
      </c>
      <c r="O58" s="18" t="s">
        <v>415</v>
      </c>
      <c r="P58" s="18" t="s">
        <v>415</v>
      </c>
      <c r="Q58" s="18" t="s">
        <v>415</v>
      </c>
      <c r="R58" s="10"/>
      <c r="S58" s="10"/>
      <c r="T58" s="10"/>
      <c r="U58" s="10"/>
      <c r="V58" s="10"/>
      <c r="W58" s="10"/>
      <c r="X58" s="10"/>
      <c r="Y58" s="10"/>
      <c r="Z58" s="10"/>
      <c r="AA58" s="10"/>
      <c r="AB58" s="10"/>
      <c r="AC58" s="10"/>
      <c r="AD58" s="10"/>
      <c r="AE58" s="10"/>
      <c r="AF58" s="10"/>
      <c r="AG58" s="10"/>
    </row>
    <row r="59" spans="1:33" x14ac:dyDescent="0.25">
      <c r="A59" s="8" t="s">
        <v>312</v>
      </c>
      <c r="B59" s="9" t="s">
        <v>313</v>
      </c>
      <c r="C59" s="9" t="s">
        <v>405</v>
      </c>
      <c r="D59" s="9" t="s">
        <v>410</v>
      </c>
      <c r="E59" s="9" t="s">
        <v>405</v>
      </c>
      <c r="F59" s="9" t="s">
        <v>410</v>
      </c>
      <c r="G59" s="9" t="s">
        <v>405</v>
      </c>
      <c r="H59" s="9" t="s">
        <v>410</v>
      </c>
      <c r="I59" s="9"/>
      <c r="J59" s="9"/>
      <c r="K59" s="33">
        <f>VLOOKUP(B59,Quantum!B:V,2,0)</f>
        <v>2E-3</v>
      </c>
      <c r="L59" s="9" t="s">
        <v>415</v>
      </c>
      <c r="M59" s="9" t="s">
        <v>415</v>
      </c>
      <c r="N59" s="9" t="s">
        <v>415</v>
      </c>
      <c r="O59" s="9" t="s">
        <v>415</v>
      </c>
      <c r="P59" s="9" t="s">
        <v>415</v>
      </c>
      <c r="Q59" s="9" t="s">
        <v>415</v>
      </c>
      <c r="R59" s="9"/>
      <c r="S59" s="9"/>
      <c r="T59" s="9"/>
      <c r="U59" s="9"/>
      <c r="V59" s="9"/>
      <c r="W59" s="9"/>
      <c r="X59" s="9"/>
      <c r="Y59" s="9"/>
      <c r="Z59" s="9"/>
      <c r="AA59" s="9"/>
      <c r="AB59" s="9"/>
      <c r="AC59" s="9"/>
      <c r="AD59" s="9"/>
      <c r="AE59" s="9"/>
      <c r="AF59" s="9"/>
      <c r="AG59" s="9"/>
    </row>
    <row r="60" spans="1:33" x14ac:dyDescent="0.25">
      <c r="A60" s="6" t="s">
        <v>314</v>
      </c>
      <c r="B60" s="7" t="s">
        <v>315</v>
      </c>
      <c r="C60" s="7" t="s">
        <v>405</v>
      </c>
      <c r="D60" s="7" t="s">
        <v>410</v>
      </c>
      <c r="E60" s="7" t="s">
        <v>405</v>
      </c>
      <c r="F60" s="7" t="s">
        <v>410</v>
      </c>
      <c r="G60" s="10" t="s">
        <v>405</v>
      </c>
      <c r="H60" s="7" t="s">
        <v>410</v>
      </c>
      <c r="I60" s="7"/>
      <c r="J60" s="7"/>
      <c r="K60" s="32">
        <f>VLOOKUP(B60,Quantum!B:V,2,0)</f>
        <v>2E-3</v>
      </c>
      <c r="L60" s="10" t="s">
        <v>415</v>
      </c>
      <c r="M60" s="18" t="s">
        <v>415</v>
      </c>
      <c r="N60" s="18" t="s">
        <v>415</v>
      </c>
      <c r="O60" s="18" t="s">
        <v>415</v>
      </c>
      <c r="P60" s="18" t="s">
        <v>415</v>
      </c>
      <c r="Q60" s="18" t="s">
        <v>415</v>
      </c>
      <c r="R60" s="10"/>
      <c r="S60" s="10"/>
      <c r="T60" s="10"/>
      <c r="U60" s="10"/>
      <c r="V60" s="10"/>
      <c r="W60" s="10"/>
      <c r="X60" s="10"/>
      <c r="Y60" s="10"/>
      <c r="Z60" s="10"/>
      <c r="AA60" s="10"/>
      <c r="AB60" s="10"/>
      <c r="AC60" s="10"/>
      <c r="AD60" s="10"/>
      <c r="AE60" s="10"/>
      <c r="AF60" s="10"/>
      <c r="AG60" s="10"/>
    </row>
    <row r="61" spans="1:33" x14ac:dyDescent="0.25">
      <c r="A61" s="8" t="s">
        <v>317</v>
      </c>
      <c r="B61" s="9" t="s">
        <v>318</v>
      </c>
      <c r="C61" s="9" t="s">
        <v>405</v>
      </c>
      <c r="D61" s="9" t="s">
        <v>410</v>
      </c>
      <c r="E61" s="9" t="s">
        <v>405</v>
      </c>
      <c r="F61" s="9" t="s">
        <v>410</v>
      </c>
      <c r="G61" s="9" t="s">
        <v>405</v>
      </c>
      <c r="H61" s="9" t="s">
        <v>410</v>
      </c>
      <c r="I61" s="9"/>
      <c r="J61" s="9"/>
      <c r="K61" s="33">
        <f>VLOOKUP(B61,Quantum!B:V,2,0)</f>
        <v>2E-3</v>
      </c>
      <c r="L61" s="9" t="s">
        <v>415</v>
      </c>
      <c r="M61" s="9" t="s">
        <v>415</v>
      </c>
      <c r="N61" s="9" t="s">
        <v>415</v>
      </c>
      <c r="O61" s="9" t="s">
        <v>415</v>
      </c>
      <c r="P61" s="9" t="s">
        <v>415</v>
      </c>
      <c r="Q61" s="9" t="s">
        <v>415</v>
      </c>
      <c r="R61" s="9"/>
      <c r="S61" s="9"/>
      <c r="T61" s="9"/>
      <c r="U61" s="9"/>
      <c r="V61" s="9"/>
      <c r="W61" s="9"/>
      <c r="X61" s="9"/>
      <c r="Y61" s="9"/>
      <c r="Z61" s="9"/>
      <c r="AA61" s="9"/>
      <c r="AB61" s="9"/>
      <c r="AC61" s="9"/>
      <c r="AD61" s="9"/>
      <c r="AE61" s="9"/>
      <c r="AF61" s="9"/>
      <c r="AG61" s="9"/>
    </row>
    <row r="62" spans="1:33" x14ac:dyDescent="0.25">
      <c r="A62" s="6" t="s">
        <v>320</v>
      </c>
      <c r="B62" s="7" t="s">
        <v>321</v>
      </c>
      <c r="C62" s="7" t="s">
        <v>405</v>
      </c>
      <c r="D62" s="7" t="s">
        <v>410</v>
      </c>
      <c r="E62" s="7" t="s">
        <v>405</v>
      </c>
      <c r="F62" s="7" t="s">
        <v>410</v>
      </c>
      <c r="G62" s="10" t="s">
        <v>405</v>
      </c>
      <c r="H62" s="7" t="s">
        <v>410</v>
      </c>
      <c r="I62" s="7"/>
      <c r="J62" s="7"/>
      <c r="K62" s="32">
        <f>VLOOKUP(B62,Quantum!B:V,2,0)</f>
        <v>2E-3</v>
      </c>
      <c r="L62" s="10" t="s">
        <v>415</v>
      </c>
      <c r="M62" s="18" t="s">
        <v>415</v>
      </c>
      <c r="N62" s="18" t="s">
        <v>415</v>
      </c>
      <c r="O62" s="18" t="s">
        <v>415</v>
      </c>
      <c r="P62" s="18" t="s">
        <v>415</v>
      </c>
      <c r="Q62" s="18" t="s">
        <v>415</v>
      </c>
      <c r="R62" s="10"/>
      <c r="S62" s="10"/>
      <c r="T62" s="10"/>
      <c r="U62" s="10"/>
      <c r="V62" s="10"/>
      <c r="W62" s="10"/>
      <c r="X62" s="10"/>
      <c r="Y62" s="10"/>
      <c r="Z62" s="10"/>
      <c r="AA62" s="10"/>
      <c r="AB62" s="10"/>
      <c r="AC62" s="10"/>
      <c r="AD62" s="10"/>
      <c r="AE62" s="10"/>
      <c r="AF62" s="10"/>
      <c r="AG62" s="10"/>
    </row>
    <row r="63" spans="1:33" x14ac:dyDescent="0.25">
      <c r="A63" s="8" t="s">
        <v>323</v>
      </c>
      <c r="B63" s="9" t="s">
        <v>324</v>
      </c>
      <c r="C63" s="9" t="s">
        <v>405</v>
      </c>
      <c r="D63" s="9" t="s">
        <v>410</v>
      </c>
      <c r="E63" s="9" t="s">
        <v>405</v>
      </c>
      <c r="F63" s="9" t="s">
        <v>410</v>
      </c>
      <c r="G63" s="9" t="s">
        <v>405</v>
      </c>
      <c r="H63" s="9" t="s">
        <v>410</v>
      </c>
      <c r="I63" s="9"/>
      <c r="J63" s="9"/>
      <c r="K63" s="33">
        <f>VLOOKUP(B63,Quantum!B:V,2,0)</f>
        <v>2E-3</v>
      </c>
      <c r="L63" s="9" t="s">
        <v>415</v>
      </c>
      <c r="M63" s="9" t="s">
        <v>415</v>
      </c>
      <c r="N63" s="9" t="s">
        <v>415</v>
      </c>
      <c r="O63" s="9" t="s">
        <v>415</v>
      </c>
      <c r="P63" s="9" t="s">
        <v>415</v>
      </c>
      <c r="Q63" s="9" t="s">
        <v>415</v>
      </c>
      <c r="R63" s="9"/>
      <c r="S63" s="9"/>
      <c r="T63" s="9"/>
      <c r="U63" s="9"/>
      <c r="V63" s="9"/>
      <c r="W63" s="9"/>
      <c r="X63" s="9"/>
      <c r="Y63" s="9"/>
      <c r="Z63" s="9"/>
      <c r="AA63" s="9"/>
      <c r="AB63" s="9"/>
      <c r="AC63" s="9"/>
      <c r="AD63" s="9"/>
      <c r="AE63" s="9"/>
      <c r="AF63" s="9"/>
      <c r="AG63" s="9"/>
    </row>
    <row r="64" spans="1:33" x14ac:dyDescent="0.25">
      <c r="A64" s="6" t="s">
        <v>326</v>
      </c>
      <c r="B64" s="7" t="s">
        <v>327</v>
      </c>
      <c r="C64" s="7" t="s">
        <v>405</v>
      </c>
      <c r="D64" s="7" t="s">
        <v>410</v>
      </c>
      <c r="E64" s="7" t="s">
        <v>405</v>
      </c>
      <c r="F64" s="7" t="s">
        <v>410</v>
      </c>
      <c r="G64" s="10" t="s">
        <v>405</v>
      </c>
      <c r="H64" s="7" t="s">
        <v>410</v>
      </c>
      <c r="I64" s="7"/>
      <c r="J64" s="7"/>
      <c r="K64" s="32">
        <f>VLOOKUP(B64,Quantum!B:V,2,0)</f>
        <v>2E-3</v>
      </c>
      <c r="L64" s="10" t="s">
        <v>415</v>
      </c>
      <c r="M64" s="18" t="s">
        <v>415</v>
      </c>
      <c r="N64" s="18" t="s">
        <v>415</v>
      </c>
      <c r="O64" s="18" t="s">
        <v>415</v>
      </c>
      <c r="P64" s="18" t="s">
        <v>415</v>
      </c>
      <c r="Q64" s="18" t="s">
        <v>415</v>
      </c>
      <c r="R64" s="10"/>
      <c r="S64" s="10"/>
      <c r="T64" s="10"/>
      <c r="U64" s="10"/>
      <c r="V64" s="10"/>
      <c r="W64" s="10"/>
      <c r="X64" s="10"/>
      <c r="Y64" s="10"/>
      <c r="Z64" s="10"/>
      <c r="AA64" s="10"/>
      <c r="AB64" s="10"/>
      <c r="AC64" s="10"/>
      <c r="AD64" s="10"/>
      <c r="AE64" s="10"/>
      <c r="AF64" s="10"/>
      <c r="AG64" s="10"/>
    </row>
    <row r="65" spans="1:33" x14ac:dyDescent="0.25">
      <c r="A65" s="8" t="s">
        <v>328</v>
      </c>
      <c r="B65" s="9" t="s">
        <v>329</v>
      </c>
      <c r="C65" s="9" t="s">
        <v>405</v>
      </c>
      <c r="D65" s="9" t="s">
        <v>410</v>
      </c>
      <c r="E65" s="9" t="s">
        <v>405</v>
      </c>
      <c r="F65" s="9" t="s">
        <v>410</v>
      </c>
      <c r="G65" s="9" t="s">
        <v>405</v>
      </c>
      <c r="H65" s="9" t="s">
        <v>410</v>
      </c>
      <c r="I65" s="9"/>
      <c r="J65" s="9"/>
      <c r="K65" s="33">
        <f>VLOOKUP(B65,Quantum!B:V,2,0)</f>
        <v>2E-3</v>
      </c>
      <c r="L65" s="9" t="s">
        <v>415</v>
      </c>
      <c r="M65" s="9" t="s">
        <v>415</v>
      </c>
      <c r="N65" s="9" t="s">
        <v>415</v>
      </c>
      <c r="O65" s="9" t="s">
        <v>415</v>
      </c>
      <c r="P65" s="9" t="s">
        <v>415</v>
      </c>
      <c r="Q65" s="9" t="s">
        <v>415</v>
      </c>
      <c r="R65" s="9"/>
      <c r="S65" s="9"/>
      <c r="T65" s="9"/>
      <c r="U65" s="9"/>
      <c r="V65" s="9"/>
      <c r="W65" s="9"/>
      <c r="X65" s="9"/>
      <c r="Y65" s="9"/>
      <c r="Z65" s="9"/>
      <c r="AA65" s="9"/>
      <c r="AB65" s="9"/>
      <c r="AC65" s="9"/>
      <c r="AD65" s="9"/>
      <c r="AE65" s="9"/>
      <c r="AF65" s="9"/>
      <c r="AG65" s="9"/>
    </row>
    <row r="66" spans="1:33" x14ac:dyDescent="0.25">
      <c r="A66" s="6" t="s">
        <v>331</v>
      </c>
      <c r="B66" s="7" t="s">
        <v>332</v>
      </c>
      <c r="C66" s="7" t="s">
        <v>405</v>
      </c>
      <c r="D66" s="7" t="s">
        <v>410</v>
      </c>
      <c r="E66" s="7" t="s">
        <v>405</v>
      </c>
      <c r="F66" s="7" t="s">
        <v>410</v>
      </c>
      <c r="G66" s="10" t="s">
        <v>405</v>
      </c>
      <c r="H66" s="7" t="s">
        <v>410</v>
      </c>
      <c r="I66" s="7"/>
      <c r="J66" s="7"/>
      <c r="K66" s="32">
        <f>VLOOKUP(B66,Quantum!B:V,2,0)</f>
        <v>0.02</v>
      </c>
      <c r="L66" s="10" t="s">
        <v>415</v>
      </c>
      <c r="M66" s="18" t="s">
        <v>415</v>
      </c>
      <c r="N66" s="18" t="s">
        <v>415</v>
      </c>
      <c r="O66" s="18" t="s">
        <v>415</v>
      </c>
      <c r="P66" s="18" t="s">
        <v>415</v>
      </c>
      <c r="Q66" s="18" t="s">
        <v>415</v>
      </c>
      <c r="R66" s="10"/>
      <c r="S66" s="10"/>
      <c r="T66" s="10"/>
      <c r="U66" s="10"/>
      <c r="V66" s="10"/>
      <c r="W66" s="10"/>
      <c r="X66" s="10"/>
      <c r="Y66" s="10"/>
      <c r="Z66" s="10"/>
      <c r="AA66" s="10"/>
      <c r="AB66" s="10"/>
      <c r="AC66" s="10"/>
      <c r="AD66" s="10"/>
      <c r="AE66" s="10"/>
      <c r="AF66" s="10"/>
      <c r="AG66" s="10"/>
    </row>
    <row r="67" spans="1:33" x14ac:dyDescent="0.25">
      <c r="A67" s="8" t="s">
        <v>335</v>
      </c>
      <c r="B67" s="9" t="s">
        <v>336</v>
      </c>
      <c r="C67" s="9" t="s">
        <v>405</v>
      </c>
      <c r="D67" s="9" t="s">
        <v>410</v>
      </c>
      <c r="E67" s="9" t="s">
        <v>405</v>
      </c>
      <c r="F67" s="9" t="s">
        <v>410</v>
      </c>
      <c r="G67" s="9" t="s">
        <v>405</v>
      </c>
      <c r="H67" s="9" t="s">
        <v>410</v>
      </c>
      <c r="I67" s="9"/>
      <c r="J67" s="9"/>
      <c r="K67" s="33">
        <f>VLOOKUP(B67,Quantum!B:V,2,0)</f>
        <v>1.6E-2</v>
      </c>
      <c r="L67" s="9" t="s">
        <v>415</v>
      </c>
      <c r="M67" s="9" t="s">
        <v>415</v>
      </c>
      <c r="N67" s="9" t="s">
        <v>415</v>
      </c>
      <c r="O67" s="9" t="s">
        <v>415</v>
      </c>
      <c r="P67" s="9" t="s">
        <v>415</v>
      </c>
      <c r="Q67" s="9" t="s">
        <v>415</v>
      </c>
      <c r="R67" s="9"/>
      <c r="S67" s="9"/>
      <c r="T67" s="9"/>
      <c r="U67" s="9"/>
      <c r="V67" s="9"/>
      <c r="W67" s="9"/>
      <c r="X67" s="9"/>
      <c r="Y67" s="9"/>
      <c r="Z67" s="9"/>
      <c r="AA67" s="9"/>
      <c r="AB67" s="9"/>
      <c r="AC67" s="9"/>
      <c r="AD67" s="9"/>
      <c r="AE67" s="9"/>
      <c r="AF67" s="9"/>
      <c r="AG67" s="9"/>
    </row>
    <row r="68" spans="1:33" x14ac:dyDescent="0.25">
      <c r="A68" s="6" t="s">
        <v>338</v>
      </c>
      <c r="B68" s="7" t="s">
        <v>339</v>
      </c>
      <c r="C68" s="7" t="s">
        <v>405</v>
      </c>
      <c r="D68" s="7" t="s">
        <v>410</v>
      </c>
      <c r="E68" s="7" t="s">
        <v>405</v>
      </c>
      <c r="F68" s="7" t="s">
        <v>410</v>
      </c>
      <c r="G68" s="10" t="s">
        <v>405</v>
      </c>
      <c r="H68" s="7" t="s">
        <v>410</v>
      </c>
      <c r="I68" s="7"/>
      <c r="J68" s="7"/>
      <c r="K68" s="32">
        <f>VLOOKUP(B68,Quantum!B:V,2,0)</f>
        <v>1.4999999999999999E-2</v>
      </c>
      <c r="L68" s="10" t="s">
        <v>415</v>
      </c>
      <c r="M68" s="18" t="s">
        <v>415</v>
      </c>
      <c r="N68" s="18" t="s">
        <v>415</v>
      </c>
      <c r="O68" s="18" t="s">
        <v>415</v>
      </c>
      <c r="P68" s="18" t="s">
        <v>415</v>
      </c>
      <c r="Q68" s="18" t="s">
        <v>415</v>
      </c>
      <c r="R68" s="10"/>
      <c r="S68" s="10"/>
      <c r="T68" s="10"/>
      <c r="U68" s="10"/>
      <c r="V68" s="10"/>
      <c r="W68" s="10"/>
      <c r="X68" s="10"/>
      <c r="Y68" s="10"/>
      <c r="Z68" s="10"/>
      <c r="AA68" s="10"/>
      <c r="AB68" s="10"/>
      <c r="AC68" s="10"/>
      <c r="AD68" s="10"/>
      <c r="AE68" s="10"/>
      <c r="AF68" s="10"/>
      <c r="AG68" s="10"/>
    </row>
    <row r="69" spans="1:33" x14ac:dyDescent="0.25">
      <c r="A69" s="8" t="s">
        <v>341</v>
      </c>
      <c r="B69" s="9" t="s">
        <v>342</v>
      </c>
      <c r="C69" s="9" t="s">
        <v>405</v>
      </c>
      <c r="D69" s="9" t="s">
        <v>410</v>
      </c>
      <c r="E69" s="9" t="s">
        <v>405</v>
      </c>
      <c r="F69" s="9" t="s">
        <v>410</v>
      </c>
      <c r="G69" s="9" t="s">
        <v>405</v>
      </c>
      <c r="H69" s="9" t="s">
        <v>410</v>
      </c>
      <c r="I69" s="9"/>
      <c r="J69" s="9"/>
      <c r="K69" s="33">
        <f>VLOOKUP(B69,Quantum!B:V,2,0)</f>
        <v>0.04</v>
      </c>
      <c r="L69" s="9" t="s">
        <v>415</v>
      </c>
      <c r="M69" s="9" t="s">
        <v>415</v>
      </c>
      <c r="N69" s="9" t="s">
        <v>415</v>
      </c>
      <c r="O69" s="9" t="s">
        <v>415</v>
      </c>
      <c r="P69" s="9" t="s">
        <v>415</v>
      </c>
      <c r="Q69" s="9" t="s">
        <v>415</v>
      </c>
      <c r="R69" s="9"/>
      <c r="S69" s="9"/>
      <c r="T69" s="9"/>
      <c r="U69" s="9"/>
      <c r="V69" s="9"/>
      <c r="W69" s="9"/>
      <c r="X69" s="9"/>
      <c r="Y69" s="9"/>
      <c r="Z69" s="9"/>
      <c r="AA69" s="9"/>
      <c r="AB69" s="9"/>
      <c r="AC69" s="9"/>
      <c r="AD69" s="9"/>
      <c r="AE69" s="9"/>
      <c r="AF69" s="9"/>
      <c r="AG69" s="9"/>
    </row>
    <row r="70" spans="1:33" x14ac:dyDescent="0.25">
      <c r="A70" s="6" t="s">
        <v>344</v>
      </c>
      <c r="B70" s="7" t="s">
        <v>345</v>
      </c>
      <c r="C70" s="7" t="s">
        <v>405</v>
      </c>
      <c r="D70" s="7" t="s">
        <v>410</v>
      </c>
      <c r="E70" s="7" t="s">
        <v>405</v>
      </c>
      <c r="F70" s="7" t="s">
        <v>410</v>
      </c>
      <c r="G70" s="10" t="s">
        <v>405</v>
      </c>
      <c r="H70" s="7" t="s">
        <v>410</v>
      </c>
      <c r="I70" s="7"/>
      <c r="J70" s="7"/>
      <c r="K70" s="32">
        <f>VLOOKUP(B70,Quantum!B:V,2,0)</f>
        <v>0.02</v>
      </c>
      <c r="L70" s="10" t="s">
        <v>415</v>
      </c>
      <c r="M70" s="18" t="s">
        <v>415</v>
      </c>
      <c r="N70" s="18" t="s">
        <v>415</v>
      </c>
      <c r="O70" s="18" t="s">
        <v>415</v>
      </c>
      <c r="P70" s="18" t="s">
        <v>415</v>
      </c>
      <c r="Q70" s="18" t="s">
        <v>415</v>
      </c>
      <c r="R70" s="10"/>
      <c r="S70" s="10"/>
      <c r="T70" s="10"/>
      <c r="U70" s="10"/>
      <c r="V70" s="10"/>
      <c r="W70" s="10"/>
      <c r="X70" s="10"/>
      <c r="Y70" s="10"/>
      <c r="Z70" s="10"/>
      <c r="AA70" s="10"/>
      <c r="AB70" s="10"/>
      <c r="AC70" s="10"/>
      <c r="AD70" s="10"/>
      <c r="AE70" s="10"/>
      <c r="AF70" s="10"/>
      <c r="AG70" s="10"/>
    </row>
    <row r="71" spans="1:33" x14ac:dyDescent="0.25">
      <c r="A71" s="8" t="s">
        <v>347</v>
      </c>
      <c r="B71" s="9" t="s">
        <v>348</v>
      </c>
      <c r="C71" s="9" t="s">
        <v>405</v>
      </c>
      <c r="D71" s="9" t="s">
        <v>410</v>
      </c>
      <c r="E71" s="9" t="s">
        <v>405</v>
      </c>
      <c r="F71" s="9" t="s">
        <v>410</v>
      </c>
      <c r="G71" s="9" t="s">
        <v>405</v>
      </c>
      <c r="H71" s="9" t="s">
        <v>410</v>
      </c>
      <c r="I71" s="9"/>
      <c r="J71" s="9"/>
      <c r="K71" s="33">
        <f>VLOOKUP(B71,Quantum!B:V,2,0)</f>
        <v>6.9999999999999993E-3</v>
      </c>
      <c r="L71" s="9" t="s">
        <v>415</v>
      </c>
      <c r="M71" s="9" t="s">
        <v>415</v>
      </c>
      <c r="N71" s="9" t="s">
        <v>415</v>
      </c>
      <c r="O71" s="9" t="s">
        <v>415</v>
      </c>
      <c r="P71" s="9" t="s">
        <v>415</v>
      </c>
      <c r="Q71" s="9" t="s">
        <v>415</v>
      </c>
      <c r="R71" s="9"/>
      <c r="S71" s="9"/>
      <c r="T71" s="9"/>
      <c r="U71" s="9"/>
      <c r="V71" s="9"/>
      <c r="W71" s="9"/>
      <c r="X71" s="9"/>
      <c r="Y71" s="9"/>
      <c r="Z71" s="9"/>
      <c r="AA71" s="9"/>
      <c r="AB71" s="9"/>
      <c r="AC71" s="9"/>
      <c r="AD71" s="9"/>
      <c r="AE71" s="9"/>
      <c r="AF71" s="9"/>
      <c r="AG71" s="9"/>
    </row>
    <row r="72" spans="1:33" x14ac:dyDescent="0.25">
      <c r="A72" s="6" t="s">
        <v>351</v>
      </c>
      <c r="B72" s="7" t="s">
        <v>352</v>
      </c>
      <c r="C72" s="7" t="s">
        <v>405</v>
      </c>
      <c r="D72" s="7" t="s">
        <v>410</v>
      </c>
      <c r="E72" s="7" t="s">
        <v>405</v>
      </c>
      <c r="F72" s="7" t="s">
        <v>410</v>
      </c>
      <c r="G72" s="10" t="s">
        <v>405</v>
      </c>
      <c r="H72" s="7" t="s">
        <v>410</v>
      </c>
      <c r="I72" s="7"/>
      <c r="J72" s="7"/>
      <c r="K72" s="32">
        <f>VLOOKUP(B72,Quantum!B:V,2,0)</f>
        <v>2E-3</v>
      </c>
      <c r="L72" s="10" t="s">
        <v>415</v>
      </c>
      <c r="M72" s="18" t="s">
        <v>415</v>
      </c>
      <c r="N72" s="18" t="s">
        <v>415</v>
      </c>
      <c r="O72" s="18" t="s">
        <v>415</v>
      </c>
      <c r="P72" s="18" t="s">
        <v>415</v>
      </c>
      <c r="Q72" s="18" t="s">
        <v>415</v>
      </c>
      <c r="R72" s="10"/>
      <c r="S72" s="10"/>
      <c r="T72" s="10"/>
      <c r="U72" s="10"/>
      <c r="V72" s="10"/>
      <c r="W72" s="10"/>
      <c r="X72" s="10"/>
      <c r="Y72" s="10"/>
      <c r="Z72" s="10"/>
      <c r="AA72" s="10"/>
      <c r="AB72" s="10"/>
      <c r="AC72" s="10"/>
      <c r="AD72" s="10"/>
      <c r="AE72" s="10"/>
      <c r="AF72" s="10"/>
      <c r="AG72" s="10"/>
    </row>
    <row r="73" spans="1:33" x14ac:dyDescent="0.25">
      <c r="A73" s="8" t="s">
        <v>354</v>
      </c>
      <c r="B73" s="9" t="s">
        <v>355</v>
      </c>
      <c r="C73" s="9" t="s">
        <v>405</v>
      </c>
      <c r="D73" s="9" t="s">
        <v>410</v>
      </c>
      <c r="E73" s="9" t="s">
        <v>405</v>
      </c>
      <c r="F73" s="9" t="s">
        <v>410</v>
      </c>
      <c r="G73" s="9" t="s">
        <v>405</v>
      </c>
      <c r="H73" s="9" t="s">
        <v>410</v>
      </c>
      <c r="I73" s="9"/>
      <c r="J73" s="9"/>
      <c r="K73" s="33">
        <f>VLOOKUP(B73,Quantum!B:V,2,0)</f>
        <v>1.4999999999999999E-2</v>
      </c>
      <c r="L73" s="9" t="s">
        <v>415</v>
      </c>
      <c r="M73" s="9" t="s">
        <v>415</v>
      </c>
      <c r="N73" s="9" t="s">
        <v>415</v>
      </c>
      <c r="O73" s="9" t="s">
        <v>415</v>
      </c>
      <c r="P73" s="9" t="s">
        <v>415</v>
      </c>
      <c r="Q73" s="9" t="s">
        <v>415</v>
      </c>
      <c r="R73" s="9"/>
      <c r="S73" s="9"/>
      <c r="T73" s="9"/>
      <c r="U73" s="9"/>
      <c r="V73" s="9"/>
      <c r="W73" s="9"/>
      <c r="X73" s="9"/>
      <c r="Y73" s="9"/>
      <c r="Z73" s="9"/>
      <c r="AA73" s="9"/>
      <c r="AB73" s="9"/>
      <c r="AC73" s="9"/>
      <c r="AD73" s="9"/>
      <c r="AE73" s="9"/>
      <c r="AF73" s="9"/>
      <c r="AG73" s="9"/>
    </row>
    <row r="74" spans="1:33" x14ac:dyDescent="0.25">
      <c r="A74" s="6" t="s">
        <v>357</v>
      </c>
      <c r="B74" s="7" t="s">
        <v>358</v>
      </c>
      <c r="C74" s="7" t="s">
        <v>405</v>
      </c>
      <c r="D74" s="7" t="s">
        <v>410</v>
      </c>
      <c r="E74" s="7" t="s">
        <v>405</v>
      </c>
      <c r="F74" s="7" t="s">
        <v>410</v>
      </c>
      <c r="G74" s="10" t="s">
        <v>405</v>
      </c>
      <c r="H74" s="7" t="s">
        <v>410</v>
      </c>
      <c r="I74" s="7"/>
      <c r="J74" s="7"/>
      <c r="K74" s="32">
        <f>VLOOKUP(B74,Quantum!B:V,2,0)</f>
        <v>5.0000000000000001E-3</v>
      </c>
      <c r="L74" s="10" t="s">
        <v>415</v>
      </c>
      <c r="M74" s="18" t="s">
        <v>415</v>
      </c>
      <c r="N74" s="18" t="s">
        <v>415</v>
      </c>
      <c r="O74" s="18" t="s">
        <v>415</v>
      </c>
      <c r="P74" s="18" t="s">
        <v>415</v>
      </c>
      <c r="Q74" s="18" t="s">
        <v>415</v>
      </c>
      <c r="R74" s="10"/>
      <c r="S74" s="10"/>
      <c r="T74" s="10"/>
      <c r="U74" s="10"/>
      <c r="V74" s="10"/>
      <c r="W74" s="10"/>
      <c r="X74" s="10"/>
      <c r="Y74" s="10"/>
      <c r="Z74" s="10"/>
      <c r="AA74" s="10"/>
      <c r="AB74" s="10"/>
      <c r="AC74" s="10"/>
      <c r="AD74" s="10"/>
      <c r="AE74" s="10"/>
      <c r="AF74" s="10"/>
      <c r="AG74" s="10"/>
    </row>
    <row r="75" spans="1:33" x14ac:dyDescent="0.25">
      <c r="A75" s="8" t="s">
        <v>360</v>
      </c>
      <c r="B75" s="9" t="s">
        <v>361</v>
      </c>
      <c r="C75" s="9" t="s">
        <v>405</v>
      </c>
      <c r="D75" s="9" t="s">
        <v>410</v>
      </c>
      <c r="E75" s="9" t="s">
        <v>405</v>
      </c>
      <c r="F75" s="9" t="s">
        <v>410</v>
      </c>
      <c r="G75" s="9" t="s">
        <v>405</v>
      </c>
      <c r="H75" s="9" t="s">
        <v>410</v>
      </c>
      <c r="I75" s="9"/>
      <c r="J75" s="9"/>
      <c r="K75" s="33">
        <f>VLOOKUP(B75,Quantum!B:V,2,0)</f>
        <v>2E-3</v>
      </c>
      <c r="L75" s="9" t="s">
        <v>415</v>
      </c>
      <c r="M75" s="9" t="s">
        <v>415</v>
      </c>
      <c r="N75" s="9" t="s">
        <v>415</v>
      </c>
      <c r="O75" s="9" t="s">
        <v>415</v>
      </c>
      <c r="P75" s="9" t="s">
        <v>415</v>
      </c>
      <c r="Q75" s="9" t="s">
        <v>415</v>
      </c>
      <c r="R75" s="9"/>
      <c r="S75" s="9"/>
      <c r="T75" s="9"/>
      <c r="U75" s="9"/>
      <c r="V75" s="9"/>
      <c r="W75" s="9"/>
      <c r="X75" s="9"/>
      <c r="Y75" s="9"/>
      <c r="Z75" s="9"/>
      <c r="AA75" s="9"/>
      <c r="AB75" s="9"/>
      <c r="AC75" s="9"/>
      <c r="AD75" s="9"/>
      <c r="AE75" s="9"/>
      <c r="AF75" s="9"/>
      <c r="AG75" s="9"/>
    </row>
    <row r="76" spans="1:33" x14ac:dyDescent="0.25">
      <c r="A76" s="6" t="s">
        <v>363</v>
      </c>
      <c r="B76" s="7" t="s">
        <v>364</v>
      </c>
      <c r="C76" s="7" t="s">
        <v>405</v>
      </c>
      <c r="D76" s="7" t="s">
        <v>410</v>
      </c>
      <c r="E76" s="7" t="s">
        <v>405</v>
      </c>
      <c r="F76" s="7" t="s">
        <v>410</v>
      </c>
      <c r="G76" s="10" t="s">
        <v>405</v>
      </c>
      <c r="H76" s="7" t="s">
        <v>410</v>
      </c>
      <c r="I76" s="7"/>
      <c r="J76" s="7"/>
      <c r="K76" s="32">
        <f>VLOOKUP(B76,Quantum!B:V,2,0)</f>
        <v>1.4999999999999999E-2</v>
      </c>
      <c r="L76" s="10" t="s">
        <v>415</v>
      </c>
      <c r="M76" s="18" t="s">
        <v>415</v>
      </c>
      <c r="N76" s="18" t="s">
        <v>415</v>
      </c>
      <c r="O76" s="18" t="s">
        <v>415</v>
      </c>
      <c r="P76" s="18" t="s">
        <v>415</v>
      </c>
      <c r="Q76" s="18" t="s">
        <v>415</v>
      </c>
      <c r="R76" s="10"/>
      <c r="S76" s="10"/>
      <c r="T76" s="10"/>
      <c r="U76" s="10"/>
      <c r="V76" s="10"/>
      <c r="W76" s="10"/>
      <c r="X76" s="10"/>
      <c r="Y76" s="10"/>
      <c r="Z76" s="10"/>
      <c r="AA76" s="10"/>
      <c r="AB76" s="10"/>
      <c r="AC76" s="10"/>
      <c r="AD76" s="10"/>
      <c r="AE76" s="10"/>
      <c r="AF76" s="10"/>
      <c r="AG76" s="10"/>
    </row>
    <row r="77" spans="1:33" x14ac:dyDescent="0.25">
      <c r="A77" s="8" t="s">
        <v>366</v>
      </c>
      <c r="B77" s="9" t="s">
        <v>367</v>
      </c>
      <c r="C77" s="9" t="s">
        <v>405</v>
      </c>
      <c r="D77" s="9" t="s">
        <v>410</v>
      </c>
      <c r="E77" s="9" t="s">
        <v>405</v>
      </c>
      <c r="F77" s="9" t="s">
        <v>410</v>
      </c>
      <c r="G77" s="9" t="s">
        <v>405</v>
      </c>
      <c r="H77" s="9" t="s">
        <v>410</v>
      </c>
      <c r="I77" s="9"/>
      <c r="J77" s="9"/>
      <c r="K77" s="33">
        <f>VLOOKUP(B77,Quantum!B:V,2,0)</f>
        <v>0.02</v>
      </c>
      <c r="L77" s="9" t="s">
        <v>415</v>
      </c>
      <c r="M77" s="9" t="s">
        <v>415</v>
      </c>
      <c r="N77" s="9" t="s">
        <v>415</v>
      </c>
      <c r="O77" s="9" t="s">
        <v>415</v>
      </c>
      <c r="P77" s="9" t="s">
        <v>415</v>
      </c>
      <c r="Q77" s="9" t="s">
        <v>415</v>
      </c>
      <c r="R77" s="9"/>
      <c r="S77" s="9"/>
      <c r="T77" s="9"/>
      <c r="U77" s="9"/>
      <c r="V77" s="9"/>
      <c r="W77" s="9"/>
      <c r="X77" s="9"/>
      <c r="Y77" s="9"/>
      <c r="Z77" s="9"/>
      <c r="AA77" s="9"/>
      <c r="AB77" s="9"/>
      <c r="AC77" s="9"/>
      <c r="AD77" s="9"/>
      <c r="AE77" s="9"/>
      <c r="AF77" s="9"/>
      <c r="AG77" s="9"/>
    </row>
    <row r="78" spans="1:33" x14ac:dyDescent="0.25">
      <c r="A78" s="12" t="s">
        <v>369</v>
      </c>
      <c r="B78" s="7" t="s">
        <v>370</v>
      </c>
      <c r="C78" s="7" t="s">
        <v>405</v>
      </c>
      <c r="D78" s="7" t="s">
        <v>410</v>
      </c>
      <c r="E78" s="7" t="s">
        <v>412</v>
      </c>
      <c r="F78" s="7" t="s">
        <v>411</v>
      </c>
      <c r="G78" s="10" t="s">
        <v>405</v>
      </c>
      <c r="H78" s="7" t="s">
        <v>410</v>
      </c>
      <c r="I78" s="7"/>
      <c r="J78" s="7"/>
      <c r="K78" s="32">
        <f>VLOOKUP(B78,Quantum!B:V,2,0)</f>
        <v>1.72E-2</v>
      </c>
      <c r="L78" s="9" t="s">
        <v>415</v>
      </c>
      <c r="M78" s="18" t="s">
        <v>415</v>
      </c>
      <c r="N78" s="34">
        <v>0.2</v>
      </c>
      <c r="O78" s="18" t="s">
        <v>381</v>
      </c>
      <c r="P78" s="10" t="s">
        <v>420</v>
      </c>
      <c r="Q78" s="10" t="s">
        <v>421</v>
      </c>
      <c r="R78" s="10"/>
      <c r="S78" s="10"/>
      <c r="T78" s="10"/>
      <c r="U78" s="10"/>
      <c r="V78" s="10"/>
      <c r="W78" s="10"/>
      <c r="X78" s="10"/>
      <c r="Y78" s="10"/>
      <c r="Z78" s="10"/>
      <c r="AA78" s="10"/>
      <c r="AB78" s="10"/>
      <c r="AC78" s="10"/>
      <c r="AD78" s="10"/>
      <c r="AE78" s="10"/>
      <c r="AF78" s="10"/>
      <c r="AG78" s="10"/>
    </row>
    <row r="79" spans="1:33" x14ac:dyDescent="0.25">
      <c r="A79" s="13" t="s">
        <v>373</v>
      </c>
      <c r="B79" s="9" t="s">
        <v>374</v>
      </c>
      <c r="C79" s="9" t="s">
        <v>405</v>
      </c>
      <c r="D79" s="9" t="s">
        <v>410</v>
      </c>
      <c r="E79" s="9" t="s">
        <v>412</v>
      </c>
      <c r="F79" s="9" t="s">
        <v>411</v>
      </c>
      <c r="G79" s="9" t="s">
        <v>405</v>
      </c>
      <c r="H79" s="9" t="s">
        <v>410</v>
      </c>
      <c r="I79" s="9"/>
      <c r="J79" s="9"/>
      <c r="K79" s="33">
        <f>VLOOKUP(B79,Quantum!B:V,2,0)</f>
        <v>1.72E-2</v>
      </c>
      <c r="L79" s="9" t="s">
        <v>415</v>
      </c>
      <c r="M79" s="9" t="s">
        <v>415</v>
      </c>
      <c r="N79" s="35">
        <v>0.2</v>
      </c>
      <c r="O79" s="24" t="s">
        <v>393</v>
      </c>
      <c r="P79" s="24" t="s">
        <v>420</v>
      </c>
      <c r="Q79" s="24" t="s">
        <v>421</v>
      </c>
      <c r="R79" s="9"/>
      <c r="S79" s="9"/>
      <c r="T79" s="9"/>
      <c r="U79" s="9"/>
      <c r="V79" s="9"/>
      <c r="W79" s="9"/>
      <c r="X79" s="9"/>
      <c r="Y79" s="9"/>
      <c r="Z79" s="9"/>
      <c r="AA79" s="9"/>
      <c r="AB79" s="9"/>
      <c r="AC79" s="9"/>
      <c r="AD79" s="9"/>
      <c r="AE79" s="9"/>
      <c r="AF79" s="9"/>
      <c r="AG79" s="9"/>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9"/>
  <sheetViews>
    <sheetView topLeftCell="A16" workbookViewId="0">
      <selection activeCell="A2" sqref="A2"/>
    </sheetView>
  </sheetViews>
  <sheetFormatPr defaultColWidth="59.140625" defaultRowHeight="15" x14ac:dyDescent="0.25"/>
  <cols>
    <col min="2" max="2" width="24.28515625" customWidth="1"/>
    <col min="3" max="3" width="24.85546875" customWidth="1"/>
    <col min="4" max="4" width="46.140625" customWidth="1"/>
    <col min="5" max="5" width="27.140625" bestFit="1" customWidth="1"/>
    <col min="6" max="7" width="22" bestFit="1" customWidth="1"/>
  </cols>
  <sheetData>
    <row r="1" spans="1:21" ht="21.75" customHeight="1" x14ac:dyDescent="0.25">
      <c r="A1" s="16" t="s">
        <v>139</v>
      </c>
      <c r="B1" s="16" t="s">
        <v>8</v>
      </c>
      <c r="C1" s="16" t="s">
        <v>140</v>
      </c>
      <c r="D1" s="16" t="s">
        <v>142</v>
      </c>
      <c r="E1" s="16" t="s">
        <v>143</v>
      </c>
      <c r="F1" s="16" t="s">
        <v>9</v>
      </c>
      <c r="G1" s="16" t="s">
        <v>12</v>
      </c>
      <c r="H1" s="16" t="s">
        <v>144</v>
      </c>
      <c r="I1" s="16" t="s">
        <v>141</v>
      </c>
      <c r="J1" s="536" t="s">
        <v>145</v>
      </c>
      <c r="K1" s="537"/>
      <c r="L1" s="537"/>
      <c r="M1" s="537"/>
      <c r="N1" s="537"/>
      <c r="O1" s="536" t="s">
        <v>146</v>
      </c>
      <c r="P1" s="537"/>
      <c r="Q1" s="537"/>
      <c r="R1" s="537"/>
      <c r="S1" s="537"/>
      <c r="T1" s="16" t="s">
        <v>66</v>
      </c>
      <c r="U1" s="15" t="s">
        <v>414</v>
      </c>
    </row>
    <row r="2" spans="1:21" ht="9" customHeight="1" x14ac:dyDescent="0.25">
      <c r="A2" s="16" t="s">
        <v>147</v>
      </c>
      <c r="B2" s="16" t="s">
        <v>147</v>
      </c>
      <c r="C2" s="16" t="s">
        <v>147</v>
      </c>
      <c r="D2" s="16" t="s">
        <v>147</v>
      </c>
      <c r="E2" s="16" t="s">
        <v>147</v>
      </c>
      <c r="F2" s="16" t="s">
        <v>147</v>
      </c>
      <c r="G2" s="16" t="s">
        <v>147</v>
      </c>
      <c r="H2" s="16" t="s">
        <v>148</v>
      </c>
      <c r="I2" s="16" t="s">
        <v>147</v>
      </c>
      <c r="J2" s="16" t="s">
        <v>148</v>
      </c>
      <c r="K2" s="536" t="s">
        <v>149</v>
      </c>
      <c r="L2" s="537"/>
      <c r="M2" s="537"/>
      <c r="N2" s="537"/>
      <c r="O2" s="16" t="s">
        <v>148</v>
      </c>
      <c r="P2" s="536" t="s">
        <v>149</v>
      </c>
      <c r="Q2" s="537"/>
      <c r="R2" s="537"/>
      <c r="S2" s="537"/>
      <c r="T2" s="16" t="s">
        <v>147</v>
      </c>
      <c r="U2" s="15" t="s">
        <v>147</v>
      </c>
    </row>
    <row r="3" spans="1:21" ht="16.5" customHeight="1" x14ac:dyDescent="0.25">
      <c r="A3" s="16" t="s">
        <v>147</v>
      </c>
      <c r="B3" s="16" t="s">
        <v>147</v>
      </c>
      <c r="C3" s="16" t="s">
        <v>147</v>
      </c>
      <c r="D3" s="16" t="s">
        <v>147</v>
      </c>
      <c r="E3" s="16" t="s">
        <v>147</v>
      </c>
      <c r="F3" s="16" t="s">
        <v>147</v>
      </c>
      <c r="G3" s="16" t="s">
        <v>147</v>
      </c>
      <c r="H3" s="16" t="s">
        <v>150</v>
      </c>
      <c r="I3" s="16" t="s">
        <v>147</v>
      </c>
      <c r="J3" s="16" t="s">
        <v>150</v>
      </c>
      <c r="K3" s="16" t="s">
        <v>151</v>
      </c>
      <c r="L3" s="16" t="s">
        <v>152</v>
      </c>
      <c r="M3" s="16" t="s">
        <v>153</v>
      </c>
      <c r="N3" s="16" t="s">
        <v>154</v>
      </c>
      <c r="O3" s="16" t="s">
        <v>150</v>
      </c>
      <c r="P3" s="16" t="s">
        <v>155</v>
      </c>
      <c r="Q3" s="16" t="s">
        <v>156</v>
      </c>
      <c r="R3" s="16" t="s">
        <v>157</v>
      </c>
      <c r="S3" s="16" t="s">
        <v>158</v>
      </c>
      <c r="T3" s="16" t="s">
        <v>147</v>
      </c>
      <c r="U3" s="15" t="s">
        <v>147</v>
      </c>
    </row>
    <row r="4" spans="1:21" x14ac:dyDescent="0.25">
      <c r="A4" s="17" t="s">
        <v>159</v>
      </c>
      <c r="B4" s="18" t="s">
        <v>160</v>
      </c>
      <c r="C4" s="19">
        <v>2E-3</v>
      </c>
      <c r="D4" s="18" t="s">
        <v>162</v>
      </c>
      <c r="E4" s="18" t="s">
        <v>163</v>
      </c>
      <c r="F4" s="18" t="s">
        <v>164</v>
      </c>
      <c r="G4" s="18" t="s">
        <v>164</v>
      </c>
      <c r="H4" s="20">
        <v>3.0818089999999998</v>
      </c>
      <c r="I4" s="18" t="s">
        <v>161</v>
      </c>
      <c r="J4" s="21">
        <v>391748449.94</v>
      </c>
      <c r="K4" s="21">
        <v>387646890.77999997</v>
      </c>
      <c r="L4" s="21">
        <v>437816110.49000001</v>
      </c>
      <c r="M4" s="21">
        <v>426498821.31999999</v>
      </c>
      <c r="N4" s="21">
        <v>192745418.66</v>
      </c>
      <c r="O4" s="22">
        <v>134</v>
      </c>
      <c r="P4" s="22">
        <v>138</v>
      </c>
      <c r="Q4" s="22">
        <v>141</v>
      </c>
      <c r="R4" s="22">
        <v>138</v>
      </c>
      <c r="S4" s="22">
        <v>87</v>
      </c>
      <c r="T4" s="18" t="s">
        <v>377</v>
      </c>
      <c r="U4" s="18" t="s">
        <v>377</v>
      </c>
    </row>
    <row r="5" spans="1:21" x14ac:dyDescent="0.25">
      <c r="A5" s="23" t="s">
        <v>165</v>
      </c>
      <c r="B5" s="24" t="s">
        <v>166</v>
      </c>
      <c r="C5" s="25">
        <v>2E-3</v>
      </c>
      <c r="D5" s="24" t="s">
        <v>168</v>
      </c>
      <c r="E5" s="24" t="s">
        <v>163</v>
      </c>
      <c r="F5" s="24" t="s">
        <v>164</v>
      </c>
      <c r="G5" s="24" t="s">
        <v>164</v>
      </c>
      <c r="H5" s="26">
        <v>1.09382</v>
      </c>
      <c r="I5" s="24" t="s">
        <v>167</v>
      </c>
      <c r="J5" s="27">
        <v>1476963283.46</v>
      </c>
      <c r="K5" s="27">
        <v>1457875650.0799999</v>
      </c>
      <c r="L5" s="24" t="s">
        <v>147</v>
      </c>
      <c r="M5" s="24" t="s">
        <v>147</v>
      </c>
      <c r="N5" s="24" t="s">
        <v>147</v>
      </c>
      <c r="O5" s="28">
        <v>119</v>
      </c>
      <c r="P5" s="28">
        <v>119</v>
      </c>
      <c r="Q5" s="24" t="s">
        <v>147</v>
      </c>
      <c r="R5" s="24" t="s">
        <v>147</v>
      </c>
      <c r="S5" s="24" t="s">
        <v>147</v>
      </c>
      <c r="T5" s="24" t="s">
        <v>377</v>
      </c>
      <c r="U5" s="24" t="s">
        <v>377</v>
      </c>
    </row>
    <row r="6" spans="1:21" x14ac:dyDescent="0.25">
      <c r="A6" s="17" t="s">
        <v>169</v>
      </c>
      <c r="B6" s="18" t="s">
        <v>170</v>
      </c>
      <c r="C6" s="19">
        <v>2E-3</v>
      </c>
      <c r="D6" s="18" t="s">
        <v>168</v>
      </c>
      <c r="E6" s="18" t="s">
        <v>163</v>
      </c>
      <c r="F6" s="18" t="s">
        <v>164</v>
      </c>
      <c r="G6" s="18" t="s">
        <v>164</v>
      </c>
      <c r="H6" s="20">
        <v>1.084643</v>
      </c>
      <c r="I6" s="18" t="s">
        <v>171</v>
      </c>
      <c r="J6" s="21">
        <v>821632248.70000005</v>
      </c>
      <c r="K6" s="21">
        <v>810958856.25</v>
      </c>
      <c r="L6" s="18" t="s">
        <v>147</v>
      </c>
      <c r="M6" s="18" t="s">
        <v>147</v>
      </c>
      <c r="N6" s="18" t="s">
        <v>147</v>
      </c>
      <c r="O6" s="22">
        <v>113</v>
      </c>
      <c r="P6" s="22">
        <v>113</v>
      </c>
      <c r="Q6" s="18" t="s">
        <v>147</v>
      </c>
      <c r="R6" s="18" t="s">
        <v>147</v>
      </c>
      <c r="S6" s="18" t="s">
        <v>147</v>
      </c>
      <c r="T6" s="18" t="s">
        <v>377</v>
      </c>
      <c r="U6" s="18" t="s">
        <v>377</v>
      </c>
    </row>
    <row r="7" spans="1:21" x14ac:dyDescent="0.25">
      <c r="A7" s="23" t="s">
        <v>172</v>
      </c>
      <c r="B7" s="24" t="s">
        <v>173</v>
      </c>
      <c r="C7" s="25">
        <v>2E-3</v>
      </c>
      <c r="D7" s="24" t="s">
        <v>168</v>
      </c>
      <c r="E7" s="24" t="s">
        <v>163</v>
      </c>
      <c r="F7" s="24" t="s">
        <v>164</v>
      </c>
      <c r="G7" s="24" t="s">
        <v>164</v>
      </c>
      <c r="H7" s="26">
        <v>1.0681719999999999</v>
      </c>
      <c r="I7" s="24" t="s">
        <v>174</v>
      </c>
      <c r="J7" s="27">
        <v>764347747.52999997</v>
      </c>
      <c r="K7" s="27">
        <v>754418401.27999997</v>
      </c>
      <c r="L7" s="24" t="s">
        <v>147</v>
      </c>
      <c r="M7" s="24" t="s">
        <v>147</v>
      </c>
      <c r="N7" s="24" t="s">
        <v>147</v>
      </c>
      <c r="O7" s="28">
        <v>103</v>
      </c>
      <c r="P7" s="28">
        <v>104</v>
      </c>
      <c r="Q7" s="24" t="s">
        <v>147</v>
      </c>
      <c r="R7" s="24" t="s">
        <v>147</v>
      </c>
      <c r="S7" s="24" t="s">
        <v>147</v>
      </c>
      <c r="T7" s="24" t="s">
        <v>377</v>
      </c>
      <c r="U7" s="24" t="s">
        <v>377</v>
      </c>
    </row>
    <row r="8" spans="1:21" x14ac:dyDescent="0.25">
      <c r="A8" s="17" t="s">
        <v>175</v>
      </c>
      <c r="B8" s="18" t="s">
        <v>176</v>
      </c>
      <c r="C8" s="19">
        <v>2E-3</v>
      </c>
      <c r="D8" s="18" t="s">
        <v>168</v>
      </c>
      <c r="E8" s="18" t="s">
        <v>163</v>
      </c>
      <c r="F8" s="18" t="s">
        <v>164</v>
      </c>
      <c r="G8" s="18" t="s">
        <v>164</v>
      </c>
      <c r="H8" s="20">
        <v>1.0573889999999999</v>
      </c>
      <c r="I8" s="18" t="s">
        <v>177</v>
      </c>
      <c r="J8" s="21">
        <v>752578126.02999997</v>
      </c>
      <c r="K8" s="21">
        <v>742852557.08000004</v>
      </c>
      <c r="L8" s="18" t="s">
        <v>147</v>
      </c>
      <c r="M8" s="18" t="s">
        <v>147</v>
      </c>
      <c r="N8" s="18" t="s">
        <v>147</v>
      </c>
      <c r="O8" s="22">
        <v>85</v>
      </c>
      <c r="P8" s="22">
        <v>85</v>
      </c>
      <c r="Q8" s="18" t="s">
        <v>147</v>
      </c>
      <c r="R8" s="18" t="s">
        <v>147</v>
      </c>
      <c r="S8" s="18" t="s">
        <v>147</v>
      </c>
      <c r="T8" s="18" t="s">
        <v>377</v>
      </c>
      <c r="U8" s="18" t="s">
        <v>377</v>
      </c>
    </row>
    <row r="9" spans="1:21" x14ac:dyDescent="0.25">
      <c r="A9" s="23" t="s">
        <v>178</v>
      </c>
      <c r="B9" s="24" t="s">
        <v>179</v>
      </c>
      <c r="C9" s="25">
        <v>2E-3</v>
      </c>
      <c r="D9" s="24" t="s">
        <v>168</v>
      </c>
      <c r="E9" s="24" t="s">
        <v>163</v>
      </c>
      <c r="F9" s="24" t="s">
        <v>164</v>
      </c>
      <c r="G9" s="24" t="s">
        <v>164</v>
      </c>
      <c r="H9" s="26">
        <v>1.078802</v>
      </c>
      <c r="I9" s="24" t="s">
        <v>174</v>
      </c>
      <c r="J9" s="27">
        <v>988717906.34000003</v>
      </c>
      <c r="K9" s="27">
        <v>976758531.02999997</v>
      </c>
      <c r="L9" s="24" t="s">
        <v>147</v>
      </c>
      <c r="M9" s="24" t="s">
        <v>147</v>
      </c>
      <c r="N9" s="24" t="s">
        <v>147</v>
      </c>
      <c r="O9" s="28">
        <v>133</v>
      </c>
      <c r="P9" s="28">
        <v>132</v>
      </c>
      <c r="Q9" s="24" t="s">
        <v>147</v>
      </c>
      <c r="R9" s="24" t="s">
        <v>147</v>
      </c>
      <c r="S9" s="24" t="s">
        <v>147</v>
      </c>
      <c r="T9" s="24" t="s">
        <v>377</v>
      </c>
      <c r="U9" s="24" t="s">
        <v>377</v>
      </c>
    </row>
    <row r="10" spans="1:21" x14ac:dyDescent="0.25">
      <c r="A10" s="17" t="s">
        <v>180</v>
      </c>
      <c r="B10" s="18" t="s">
        <v>181</v>
      </c>
      <c r="C10" s="19">
        <v>2E-3</v>
      </c>
      <c r="D10" s="18" t="s">
        <v>168</v>
      </c>
      <c r="E10" s="18" t="s">
        <v>163</v>
      </c>
      <c r="F10" s="18" t="s">
        <v>164</v>
      </c>
      <c r="G10" s="18" t="s">
        <v>164</v>
      </c>
      <c r="H10" s="20">
        <v>1.0620879999999999</v>
      </c>
      <c r="I10" s="18" t="s">
        <v>182</v>
      </c>
      <c r="J10" s="21">
        <v>455008173.75</v>
      </c>
      <c r="K10" s="21">
        <v>449747583.19999999</v>
      </c>
      <c r="L10" s="18" t="s">
        <v>147</v>
      </c>
      <c r="M10" s="18" t="s">
        <v>147</v>
      </c>
      <c r="N10" s="18" t="s">
        <v>147</v>
      </c>
      <c r="O10" s="22">
        <v>154</v>
      </c>
      <c r="P10" s="22">
        <v>154</v>
      </c>
      <c r="Q10" s="18" t="s">
        <v>147</v>
      </c>
      <c r="R10" s="18" t="s">
        <v>147</v>
      </c>
      <c r="S10" s="18" t="s">
        <v>147</v>
      </c>
      <c r="T10" s="18" t="s">
        <v>377</v>
      </c>
      <c r="U10" s="18" t="s">
        <v>377</v>
      </c>
    </row>
    <row r="11" spans="1:21" x14ac:dyDescent="0.25">
      <c r="A11" s="23" t="s">
        <v>183</v>
      </c>
      <c r="B11" s="24" t="s">
        <v>184</v>
      </c>
      <c r="C11" s="25">
        <v>2E-3</v>
      </c>
      <c r="D11" s="24" t="s">
        <v>168</v>
      </c>
      <c r="E11" s="24" t="s">
        <v>163</v>
      </c>
      <c r="F11" s="24" t="s">
        <v>164</v>
      </c>
      <c r="G11" s="24" t="s">
        <v>164</v>
      </c>
      <c r="H11" s="26">
        <v>1.226834</v>
      </c>
      <c r="I11" s="24" t="s">
        <v>185</v>
      </c>
      <c r="J11" s="27">
        <v>1230127184.1199999</v>
      </c>
      <c r="K11" s="27">
        <v>1201441819.28</v>
      </c>
      <c r="L11" s="27">
        <v>1084020308.8399999</v>
      </c>
      <c r="M11" s="24" t="s">
        <v>147</v>
      </c>
      <c r="N11" s="24" t="s">
        <v>147</v>
      </c>
      <c r="O11" s="28">
        <v>163</v>
      </c>
      <c r="P11" s="28">
        <v>163</v>
      </c>
      <c r="Q11" s="28">
        <v>163</v>
      </c>
      <c r="R11" s="24" t="s">
        <v>147</v>
      </c>
      <c r="S11" s="24" t="s">
        <v>147</v>
      </c>
      <c r="T11" s="24" t="s">
        <v>377</v>
      </c>
      <c r="U11" s="24" t="s">
        <v>377</v>
      </c>
    </row>
    <row r="12" spans="1:21" x14ac:dyDescent="0.25">
      <c r="A12" s="17" t="s">
        <v>186</v>
      </c>
      <c r="B12" s="18" t="s">
        <v>187</v>
      </c>
      <c r="C12" s="19">
        <v>2E-3</v>
      </c>
      <c r="D12" s="18" t="s">
        <v>162</v>
      </c>
      <c r="E12" s="18" t="s">
        <v>163</v>
      </c>
      <c r="F12" s="18" t="s">
        <v>164</v>
      </c>
      <c r="G12" s="18" t="s">
        <v>164</v>
      </c>
      <c r="H12" s="20">
        <v>1.1131869999999999</v>
      </c>
      <c r="I12" s="18" t="s">
        <v>188</v>
      </c>
      <c r="J12" s="21">
        <v>598047776.37</v>
      </c>
      <c r="K12" s="21">
        <v>498532630.75</v>
      </c>
      <c r="L12" s="18" t="s">
        <v>147</v>
      </c>
      <c r="M12" s="18" t="s">
        <v>147</v>
      </c>
      <c r="N12" s="18" t="s">
        <v>147</v>
      </c>
      <c r="O12" s="22">
        <v>121</v>
      </c>
      <c r="P12" s="22">
        <v>108</v>
      </c>
      <c r="Q12" s="18" t="s">
        <v>147</v>
      </c>
      <c r="R12" s="18" t="s">
        <v>147</v>
      </c>
      <c r="S12" s="18" t="s">
        <v>147</v>
      </c>
      <c r="T12" s="18" t="s">
        <v>377</v>
      </c>
      <c r="U12" s="18" t="s">
        <v>377</v>
      </c>
    </row>
    <row r="13" spans="1:21" x14ac:dyDescent="0.25">
      <c r="A13" s="23" t="s">
        <v>189</v>
      </c>
      <c r="B13" s="24" t="s">
        <v>190</v>
      </c>
      <c r="C13" s="25">
        <v>2E-3</v>
      </c>
      <c r="D13" s="24" t="s">
        <v>168</v>
      </c>
      <c r="E13" s="24" t="s">
        <v>163</v>
      </c>
      <c r="F13" s="24" t="s">
        <v>164</v>
      </c>
      <c r="G13" s="24" t="s">
        <v>164</v>
      </c>
      <c r="H13" s="26">
        <v>1.110967</v>
      </c>
      <c r="I13" s="24" t="s">
        <v>188</v>
      </c>
      <c r="J13" s="27">
        <v>134538057.06</v>
      </c>
      <c r="K13" s="27">
        <v>129201004.91</v>
      </c>
      <c r="L13" s="24" t="s">
        <v>147</v>
      </c>
      <c r="M13" s="24" t="s">
        <v>147</v>
      </c>
      <c r="N13" s="24" t="s">
        <v>147</v>
      </c>
      <c r="O13" s="28">
        <v>21</v>
      </c>
      <c r="P13" s="28">
        <v>21</v>
      </c>
      <c r="Q13" s="24" t="s">
        <v>147</v>
      </c>
      <c r="R13" s="24" t="s">
        <v>147</v>
      </c>
      <c r="S13" s="24" t="s">
        <v>147</v>
      </c>
      <c r="T13" s="24" t="s">
        <v>377</v>
      </c>
      <c r="U13" s="24" t="s">
        <v>377</v>
      </c>
    </row>
    <row r="14" spans="1:21" x14ac:dyDescent="0.25">
      <c r="A14" s="17" t="s">
        <v>191</v>
      </c>
      <c r="B14" s="18" t="s">
        <v>192</v>
      </c>
      <c r="C14" s="19">
        <v>2E-3</v>
      </c>
      <c r="D14" s="18" t="s">
        <v>168</v>
      </c>
      <c r="E14" s="18" t="s">
        <v>163</v>
      </c>
      <c r="F14" s="18" t="s">
        <v>164</v>
      </c>
      <c r="G14" s="18" t="s">
        <v>164</v>
      </c>
      <c r="H14" s="20">
        <v>1.1041669999999999</v>
      </c>
      <c r="I14" s="18" t="s">
        <v>193</v>
      </c>
      <c r="J14" s="21">
        <v>261522638.30000001</v>
      </c>
      <c r="K14" s="21">
        <v>251153622.59999999</v>
      </c>
      <c r="L14" s="18" t="s">
        <v>147</v>
      </c>
      <c r="M14" s="18" t="s">
        <v>147</v>
      </c>
      <c r="N14" s="18" t="s">
        <v>147</v>
      </c>
      <c r="O14" s="22">
        <v>54</v>
      </c>
      <c r="P14" s="22">
        <v>54</v>
      </c>
      <c r="Q14" s="18" t="s">
        <v>147</v>
      </c>
      <c r="R14" s="18" t="s">
        <v>147</v>
      </c>
      <c r="S14" s="18" t="s">
        <v>147</v>
      </c>
      <c r="T14" s="18" t="s">
        <v>377</v>
      </c>
      <c r="U14" s="18" t="s">
        <v>377</v>
      </c>
    </row>
    <row r="15" spans="1:21" x14ac:dyDescent="0.25">
      <c r="A15" s="23" t="s">
        <v>194</v>
      </c>
      <c r="B15" s="24" t="s">
        <v>195</v>
      </c>
      <c r="C15" s="25">
        <v>2E-3</v>
      </c>
      <c r="D15" s="24" t="s">
        <v>168</v>
      </c>
      <c r="E15" s="24" t="s">
        <v>163</v>
      </c>
      <c r="F15" s="24" t="s">
        <v>164</v>
      </c>
      <c r="G15" s="24" t="s">
        <v>164</v>
      </c>
      <c r="H15" s="26">
        <v>1.204364</v>
      </c>
      <c r="I15" s="24" t="s">
        <v>196</v>
      </c>
      <c r="J15" s="27">
        <v>120436430.7</v>
      </c>
      <c r="K15" s="27">
        <v>117633723.76000001</v>
      </c>
      <c r="L15" s="27">
        <v>106106005.45999999</v>
      </c>
      <c r="M15" s="24" t="s">
        <v>147</v>
      </c>
      <c r="N15" s="24" t="s">
        <v>147</v>
      </c>
      <c r="O15" s="28">
        <v>19</v>
      </c>
      <c r="P15" s="28">
        <v>19</v>
      </c>
      <c r="Q15" s="28">
        <v>19</v>
      </c>
      <c r="R15" s="24" t="s">
        <v>147</v>
      </c>
      <c r="S15" s="24" t="s">
        <v>147</v>
      </c>
      <c r="T15" s="24" t="s">
        <v>377</v>
      </c>
      <c r="U15" s="24" t="s">
        <v>377</v>
      </c>
    </row>
    <row r="16" spans="1:21" x14ac:dyDescent="0.25">
      <c r="A16" s="17" t="s">
        <v>197</v>
      </c>
      <c r="B16" s="18" t="s">
        <v>198</v>
      </c>
      <c r="C16" s="19">
        <v>2E-3</v>
      </c>
      <c r="D16" s="18" t="s">
        <v>168</v>
      </c>
      <c r="E16" s="18" t="s">
        <v>163</v>
      </c>
      <c r="F16" s="18" t="s">
        <v>164</v>
      </c>
      <c r="G16" s="18" t="s">
        <v>164</v>
      </c>
      <c r="H16" s="20">
        <v>1.2354529999999999</v>
      </c>
      <c r="I16" s="18" t="s">
        <v>196</v>
      </c>
      <c r="J16" s="21">
        <v>57678509.5</v>
      </c>
      <c r="K16" s="21">
        <v>53952652.350000001</v>
      </c>
      <c r="L16" s="21">
        <v>50804282.590000004</v>
      </c>
      <c r="M16" s="18" t="s">
        <v>147</v>
      </c>
      <c r="N16" s="18" t="s">
        <v>147</v>
      </c>
      <c r="O16" s="22">
        <v>20</v>
      </c>
      <c r="P16" s="22">
        <v>20</v>
      </c>
      <c r="Q16" s="22">
        <v>20</v>
      </c>
      <c r="R16" s="18" t="s">
        <v>147</v>
      </c>
      <c r="S16" s="18" t="s">
        <v>147</v>
      </c>
      <c r="T16" s="18" t="s">
        <v>377</v>
      </c>
      <c r="U16" s="18" t="s">
        <v>377</v>
      </c>
    </row>
    <row r="17" spans="1:21" x14ac:dyDescent="0.25">
      <c r="A17" s="23" t="s">
        <v>199</v>
      </c>
      <c r="B17" s="24" t="s">
        <v>200</v>
      </c>
      <c r="C17" s="25">
        <v>2E-3</v>
      </c>
      <c r="D17" s="24" t="s">
        <v>168</v>
      </c>
      <c r="E17" s="24" t="s">
        <v>163</v>
      </c>
      <c r="F17" s="24" t="s">
        <v>164</v>
      </c>
      <c r="G17" s="24" t="s">
        <v>164</v>
      </c>
      <c r="H17" s="26">
        <v>1.1175619999999999</v>
      </c>
      <c r="I17" s="24" t="s">
        <v>201</v>
      </c>
      <c r="J17" s="27">
        <v>108191147.59</v>
      </c>
      <c r="K17" s="27">
        <v>101217883.95999999</v>
      </c>
      <c r="L17" s="24" t="s">
        <v>147</v>
      </c>
      <c r="M17" s="24" t="s">
        <v>147</v>
      </c>
      <c r="N17" s="24" t="s">
        <v>147</v>
      </c>
      <c r="O17" s="28">
        <v>21</v>
      </c>
      <c r="P17" s="28">
        <v>21</v>
      </c>
      <c r="Q17" s="24" t="s">
        <v>147</v>
      </c>
      <c r="R17" s="24" t="s">
        <v>147</v>
      </c>
      <c r="S17" s="24" t="s">
        <v>147</v>
      </c>
      <c r="T17" s="24" t="s">
        <v>377</v>
      </c>
      <c r="U17" s="24" t="s">
        <v>377</v>
      </c>
    </row>
    <row r="18" spans="1:21" x14ac:dyDescent="0.25">
      <c r="A18" s="17" t="s">
        <v>202</v>
      </c>
      <c r="B18" s="18" t="s">
        <v>203</v>
      </c>
      <c r="C18" s="19">
        <v>2E-3</v>
      </c>
      <c r="D18" s="18" t="s">
        <v>162</v>
      </c>
      <c r="E18" s="18" t="s">
        <v>163</v>
      </c>
      <c r="F18" s="18" t="s">
        <v>164</v>
      </c>
      <c r="G18" s="18" t="s">
        <v>164</v>
      </c>
      <c r="H18" s="20">
        <v>1.0842909999999999</v>
      </c>
      <c r="I18" s="18" t="s">
        <v>204</v>
      </c>
      <c r="J18" s="21">
        <v>474222680.31999999</v>
      </c>
      <c r="K18" s="21">
        <v>417078698.97000003</v>
      </c>
      <c r="L18" s="18" t="s">
        <v>147</v>
      </c>
      <c r="M18" s="18" t="s">
        <v>147</v>
      </c>
      <c r="N18" s="18" t="s">
        <v>147</v>
      </c>
      <c r="O18" s="22">
        <v>94</v>
      </c>
      <c r="P18" s="22">
        <v>76</v>
      </c>
      <c r="Q18" s="18" t="s">
        <v>147</v>
      </c>
      <c r="R18" s="18" t="s">
        <v>147</v>
      </c>
      <c r="S18" s="18" t="s">
        <v>147</v>
      </c>
      <c r="T18" s="18" t="s">
        <v>377</v>
      </c>
      <c r="U18" s="18" t="s">
        <v>377</v>
      </c>
    </row>
    <row r="19" spans="1:21" x14ac:dyDescent="0.25">
      <c r="A19" s="23" t="s">
        <v>205</v>
      </c>
      <c r="B19" s="24" t="s">
        <v>206</v>
      </c>
      <c r="C19" s="25">
        <v>2E-3</v>
      </c>
      <c r="D19" s="24" t="s">
        <v>168</v>
      </c>
      <c r="E19" s="24" t="s">
        <v>163</v>
      </c>
      <c r="F19" s="24" t="s">
        <v>164</v>
      </c>
      <c r="G19" s="24" t="s">
        <v>164</v>
      </c>
      <c r="H19" s="26">
        <v>1.1157049999999999</v>
      </c>
      <c r="I19" s="24" t="s">
        <v>204</v>
      </c>
      <c r="J19" s="27">
        <v>219411677.68000001</v>
      </c>
      <c r="K19" s="27">
        <v>205472032.71000001</v>
      </c>
      <c r="L19" s="24" t="s">
        <v>147</v>
      </c>
      <c r="M19" s="24" t="s">
        <v>147</v>
      </c>
      <c r="N19" s="24" t="s">
        <v>147</v>
      </c>
      <c r="O19" s="28">
        <v>45</v>
      </c>
      <c r="P19" s="28">
        <v>45</v>
      </c>
      <c r="Q19" s="24" t="s">
        <v>147</v>
      </c>
      <c r="R19" s="24" t="s">
        <v>147</v>
      </c>
      <c r="S19" s="24" t="s">
        <v>147</v>
      </c>
      <c r="T19" s="24" t="s">
        <v>377</v>
      </c>
      <c r="U19" s="24" t="s">
        <v>377</v>
      </c>
    </row>
    <row r="20" spans="1:21" x14ac:dyDescent="0.25">
      <c r="A20" s="17" t="s">
        <v>207</v>
      </c>
      <c r="B20" s="18" t="s">
        <v>208</v>
      </c>
      <c r="C20" s="19">
        <v>2E-3</v>
      </c>
      <c r="D20" s="18" t="s">
        <v>168</v>
      </c>
      <c r="E20" s="18" t="s">
        <v>163</v>
      </c>
      <c r="F20" s="18" t="s">
        <v>164</v>
      </c>
      <c r="G20" s="18" t="s">
        <v>164</v>
      </c>
      <c r="H20" s="20">
        <v>1.220051</v>
      </c>
      <c r="I20" s="18" t="s">
        <v>196</v>
      </c>
      <c r="J20" s="21">
        <v>70851129.769999996</v>
      </c>
      <c r="K20" s="21">
        <v>69239234.569999993</v>
      </c>
      <c r="L20" s="21">
        <v>62480861.18</v>
      </c>
      <c r="M20" s="18" t="s">
        <v>147</v>
      </c>
      <c r="N20" s="18" t="s">
        <v>147</v>
      </c>
      <c r="O20" s="22">
        <v>17</v>
      </c>
      <c r="P20" s="22">
        <v>17</v>
      </c>
      <c r="Q20" s="22">
        <v>17</v>
      </c>
      <c r="R20" s="18" t="s">
        <v>147</v>
      </c>
      <c r="S20" s="18" t="s">
        <v>147</v>
      </c>
      <c r="T20" s="18" t="s">
        <v>377</v>
      </c>
      <c r="U20" s="18" t="s">
        <v>377</v>
      </c>
    </row>
    <row r="21" spans="1:21" x14ac:dyDescent="0.25">
      <c r="A21" s="23" t="s">
        <v>209</v>
      </c>
      <c r="B21" s="24" t="s">
        <v>210</v>
      </c>
      <c r="C21" s="25">
        <v>2E-3</v>
      </c>
      <c r="D21" s="24" t="s">
        <v>168</v>
      </c>
      <c r="E21" s="24" t="s">
        <v>163</v>
      </c>
      <c r="F21" s="24" t="s">
        <v>164</v>
      </c>
      <c r="G21" s="24" t="s">
        <v>164</v>
      </c>
      <c r="H21" s="26">
        <v>1.2671539999999999</v>
      </c>
      <c r="I21" s="24" t="s">
        <v>211</v>
      </c>
      <c r="J21" s="27">
        <v>338646462.32999998</v>
      </c>
      <c r="K21" s="27">
        <v>305887311.29000002</v>
      </c>
      <c r="L21" s="27">
        <v>298076308.88999999</v>
      </c>
      <c r="M21" s="24" t="s">
        <v>147</v>
      </c>
      <c r="N21" s="24" t="s">
        <v>147</v>
      </c>
      <c r="O21" s="28">
        <v>104</v>
      </c>
      <c r="P21" s="28">
        <v>104</v>
      </c>
      <c r="Q21" s="28">
        <v>104</v>
      </c>
      <c r="R21" s="24" t="s">
        <v>147</v>
      </c>
      <c r="S21" s="24" t="s">
        <v>147</v>
      </c>
      <c r="T21" s="24" t="s">
        <v>377</v>
      </c>
      <c r="U21" s="24" t="s">
        <v>377</v>
      </c>
    </row>
    <row r="22" spans="1:21" x14ac:dyDescent="0.25">
      <c r="A22" s="17" t="s">
        <v>212</v>
      </c>
      <c r="B22" s="18" t="s">
        <v>213</v>
      </c>
      <c r="C22" s="19">
        <v>2E-3</v>
      </c>
      <c r="D22" s="18" t="s">
        <v>168</v>
      </c>
      <c r="E22" s="18" t="s">
        <v>163</v>
      </c>
      <c r="F22" s="18" t="s">
        <v>164</v>
      </c>
      <c r="G22" s="18" t="s">
        <v>164</v>
      </c>
      <c r="H22" s="20">
        <v>1.2196499999999999</v>
      </c>
      <c r="I22" s="18" t="s">
        <v>214</v>
      </c>
      <c r="J22" s="21">
        <v>164070485</v>
      </c>
      <c r="K22" s="21">
        <v>160276947.59999999</v>
      </c>
      <c r="L22" s="21">
        <v>144610873.96000001</v>
      </c>
      <c r="M22" s="18" t="s">
        <v>147</v>
      </c>
      <c r="N22" s="18" t="s">
        <v>147</v>
      </c>
      <c r="O22" s="22">
        <v>38</v>
      </c>
      <c r="P22" s="22">
        <v>38</v>
      </c>
      <c r="Q22" s="22">
        <v>38</v>
      </c>
      <c r="R22" s="18" t="s">
        <v>147</v>
      </c>
      <c r="S22" s="18" t="s">
        <v>147</v>
      </c>
      <c r="T22" s="18" t="s">
        <v>377</v>
      </c>
      <c r="U22" s="18" t="s">
        <v>377</v>
      </c>
    </row>
    <row r="23" spans="1:21" x14ac:dyDescent="0.25">
      <c r="A23" s="23" t="s">
        <v>215</v>
      </c>
      <c r="B23" s="24" t="s">
        <v>216</v>
      </c>
      <c r="C23" s="25">
        <v>2E-3</v>
      </c>
      <c r="D23" s="24" t="s">
        <v>168</v>
      </c>
      <c r="E23" s="24" t="s">
        <v>163</v>
      </c>
      <c r="F23" s="24" t="s">
        <v>164</v>
      </c>
      <c r="G23" s="24" t="s">
        <v>164</v>
      </c>
      <c r="H23" s="26">
        <v>1.2570129999999999</v>
      </c>
      <c r="I23" s="24" t="s">
        <v>214</v>
      </c>
      <c r="J23" s="27">
        <v>38202472.170000002</v>
      </c>
      <c r="K23" s="27">
        <v>34509123.509999998</v>
      </c>
      <c r="L23" s="27">
        <v>33625803.82</v>
      </c>
      <c r="M23" s="24" t="s">
        <v>147</v>
      </c>
      <c r="N23" s="24" t="s">
        <v>147</v>
      </c>
      <c r="O23" s="28">
        <v>21</v>
      </c>
      <c r="P23" s="28">
        <v>21</v>
      </c>
      <c r="Q23" s="28">
        <v>21</v>
      </c>
      <c r="R23" s="24" t="s">
        <v>147</v>
      </c>
      <c r="S23" s="24" t="s">
        <v>147</v>
      </c>
      <c r="T23" s="24" t="s">
        <v>377</v>
      </c>
      <c r="U23" s="24" t="s">
        <v>377</v>
      </c>
    </row>
    <row r="24" spans="1:21" x14ac:dyDescent="0.25">
      <c r="A24" s="17" t="s">
        <v>217</v>
      </c>
      <c r="B24" s="18" t="s">
        <v>218</v>
      </c>
      <c r="C24" s="19">
        <v>2E-3</v>
      </c>
      <c r="D24" s="18" t="s">
        <v>162</v>
      </c>
      <c r="E24" s="18" t="s">
        <v>163</v>
      </c>
      <c r="F24" s="18" t="s">
        <v>164</v>
      </c>
      <c r="G24" s="18" t="s">
        <v>164</v>
      </c>
      <c r="H24" s="20">
        <v>1.1452359999999999</v>
      </c>
      <c r="I24" s="18" t="s">
        <v>219</v>
      </c>
      <c r="J24" s="21">
        <v>749437686.99000001</v>
      </c>
      <c r="K24" s="21">
        <v>513777711.94</v>
      </c>
      <c r="L24" s="18" t="s">
        <v>147</v>
      </c>
      <c r="M24" s="18" t="s">
        <v>147</v>
      </c>
      <c r="N24" s="18" t="s">
        <v>147</v>
      </c>
      <c r="O24" s="22">
        <v>70</v>
      </c>
      <c r="P24" s="22">
        <v>57</v>
      </c>
      <c r="Q24" s="18" t="s">
        <v>147</v>
      </c>
      <c r="R24" s="18" t="s">
        <v>147</v>
      </c>
      <c r="S24" s="18" t="s">
        <v>147</v>
      </c>
      <c r="T24" s="18" t="s">
        <v>377</v>
      </c>
      <c r="U24" s="18" t="s">
        <v>377</v>
      </c>
    </row>
    <row r="25" spans="1:21" x14ac:dyDescent="0.25">
      <c r="A25" s="23" t="s">
        <v>220</v>
      </c>
      <c r="B25" s="24" t="s">
        <v>221</v>
      </c>
      <c r="C25" s="25">
        <v>2E-3</v>
      </c>
      <c r="D25" s="24" t="s">
        <v>168</v>
      </c>
      <c r="E25" s="24" t="s">
        <v>163</v>
      </c>
      <c r="F25" s="24" t="s">
        <v>164</v>
      </c>
      <c r="G25" s="24" t="s">
        <v>164</v>
      </c>
      <c r="H25" s="26">
        <v>1.133491</v>
      </c>
      <c r="I25" s="24" t="s">
        <v>222</v>
      </c>
      <c r="J25" s="27">
        <v>130966948.05</v>
      </c>
      <c r="K25" s="27">
        <v>118295770.23</v>
      </c>
      <c r="L25" s="24" t="s">
        <v>147</v>
      </c>
      <c r="M25" s="24" t="s">
        <v>147</v>
      </c>
      <c r="N25" s="24" t="s">
        <v>147</v>
      </c>
      <c r="O25" s="28">
        <v>26</v>
      </c>
      <c r="P25" s="28">
        <v>26</v>
      </c>
      <c r="Q25" s="24" t="s">
        <v>147</v>
      </c>
      <c r="R25" s="24" t="s">
        <v>147</v>
      </c>
      <c r="S25" s="24" t="s">
        <v>147</v>
      </c>
      <c r="T25" s="24" t="s">
        <v>377</v>
      </c>
      <c r="U25" s="24" t="s">
        <v>377</v>
      </c>
    </row>
    <row r="26" spans="1:21" x14ac:dyDescent="0.25">
      <c r="A26" s="17" t="s">
        <v>223</v>
      </c>
      <c r="B26" s="18" t="s">
        <v>224</v>
      </c>
      <c r="C26" s="19">
        <v>2E-3</v>
      </c>
      <c r="D26" s="18" t="s">
        <v>168</v>
      </c>
      <c r="E26" s="18" t="s">
        <v>163</v>
      </c>
      <c r="F26" s="18" t="s">
        <v>164</v>
      </c>
      <c r="G26" s="18" t="s">
        <v>164</v>
      </c>
      <c r="H26" s="20">
        <v>1.1386799999999999</v>
      </c>
      <c r="I26" s="18" t="s">
        <v>225</v>
      </c>
      <c r="J26" s="21">
        <v>160739138.16</v>
      </c>
      <c r="K26" s="21">
        <v>145287908.31</v>
      </c>
      <c r="L26" s="18" t="s">
        <v>147</v>
      </c>
      <c r="M26" s="18" t="s">
        <v>147</v>
      </c>
      <c r="N26" s="18" t="s">
        <v>147</v>
      </c>
      <c r="O26" s="22">
        <v>17</v>
      </c>
      <c r="P26" s="22">
        <v>17</v>
      </c>
      <c r="Q26" s="18" t="s">
        <v>147</v>
      </c>
      <c r="R26" s="18" t="s">
        <v>147</v>
      </c>
      <c r="S26" s="18" t="s">
        <v>147</v>
      </c>
      <c r="T26" s="18" t="s">
        <v>377</v>
      </c>
      <c r="U26" s="18" t="s">
        <v>377</v>
      </c>
    </row>
    <row r="27" spans="1:21" x14ac:dyDescent="0.25">
      <c r="A27" s="23" t="s">
        <v>226</v>
      </c>
      <c r="B27" s="24" t="s">
        <v>227</v>
      </c>
      <c r="C27" s="25">
        <v>2E-3</v>
      </c>
      <c r="D27" s="24" t="s">
        <v>168</v>
      </c>
      <c r="E27" s="24" t="s">
        <v>163</v>
      </c>
      <c r="F27" s="24" t="s">
        <v>164</v>
      </c>
      <c r="G27" s="24" t="s">
        <v>164</v>
      </c>
      <c r="H27" s="26">
        <v>1.218118</v>
      </c>
      <c r="I27" s="24" t="s">
        <v>196</v>
      </c>
      <c r="J27" s="27">
        <v>186349197.25999999</v>
      </c>
      <c r="K27" s="27">
        <v>182085174.84</v>
      </c>
      <c r="L27" s="27">
        <v>164279361.50999999</v>
      </c>
      <c r="M27" s="24" t="s">
        <v>147</v>
      </c>
      <c r="N27" s="24" t="s">
        <v>147</v>
      </c>
      <c r="O27" s="28">
        <v>34</v>
      </c>
      <c r="P27" s="28">
        <v>34</v>
      </c>
      <c r="Q27" s="28">
        <v>34</v>
      </c>
      <c r="R27" s="24" t="s">
        <v>147</v>
      </c>
      <c r="S27" s="24" t="s">
        <v>147</v>
      </c>
      <c r="T27" s="24" t="s">
        <v>377</v>
      </c>
      <c r="U27" s="24" t="s">
        <v>377</v>
      </c>
    </row>
    <row r="28" spans="1:21" x14ac:dyDescent="0.25">
      <c r="A28" s="17" t="s">
        <v>228</v>
      </c>
      <c r="B28" s="18" t="s">
        <v>229</v>
      </c>
      <c r="C28" s="19">
        <v>2E-3</v>
      </c>
      <c r="D28" s="18" t="s">
        <v>168</v>
      </c>
      <c r="E28" s="18" t="s">
        <v>163</v>
      </c>
      <c r="F28" s="18" t="s">
        <v>164</v>
      </c>
      <c r="G28" s="18" t="s">
        <v>164</v>
      </c>
      <c r="H28" s="20">
        <v>1.2775339999999999</v>
      </c>
      <c r="I28" s="18" t="s">
        <v>196</v>
      </c>
      <c r="J28" s="21">
        <v>47030192.020000003</v>
      </c>
      <c r="K28" s="21">
        <v>41023089.109999999</v>
      </c>
      <c r="L28" s="21">
        <v>41083277.619999997</v>
      </c>
      <c r="M28" s="18" t="s">
        <v>147</v>
      </c>
      <c r="N28" s="18" t="s">
        <v>147</v>
      </c>
      <c r="O28" s="22">
        <v>18</v>
      </c>
      <c r="P28" s="22">
        <v>18</v>
      </c>
      <c r="Q28" s="22">
        <v>18</v>
      </c>
      <c r="R28" s="18" t="s">
        <v>147</v>
      </c>
      <c r="S28" s="18" t="s">
        <v>147</v>
      </c>
      <c r="T28" s="18" t="s">
        <v>377</v>
      </c>
      <c r="U28" s="18" t="s">
        <v>377</v>
      </c>
    </row>
    <row r="29" spans="1:21" x14ac:dyDescent="0.25">
      <c r="A29" s="23" t="s">
        <v>230</v>
      </c>
      <c r="B29" s="24" t="s">
        <v>231</v>
      </c>
      <c r="C29" s="25">
        <v>2E-3</v>
      </c>
      <c r="D29" s="24" t="s">
        <v>162</v>
      </c>
      <c r="E29" s="24" t="s">
        <v>163</v>
      </c>
      <c r="F29" s="24" t="s">
        <v>164</v>
      </c>
      <c r="G29" s="24" t="s">
        <v>164</v>
      </c>
      <c r="H29" s="26">
        <v>1.1496740000000001</v>
      </c>
      <c r="I29" s="24" t="s">
        <v>232</v>
      </c>
      <c r="J29" s="27">
        <v>190771727.59</v>
      </c>
      <c r="K29" s="27">
        <v>151030910.41999999</v>
      </c>
      <c r="L29" s="24" t="s">
        <v>147</v>
      </c>
      <c r="M29" s="24" t="s">
        <v>147</v>
      </c>
      <c r="N29" s="24" t="s">
        <v>147</v>
      </c>
      <c r="O29" s="28">
        <v>25</v>
      </c>
      <c r="P29" s="28">
        <v>23</v>
      </c>
      <c r="Q29" s="24" t="s">
        <v>147</v>
      </c>
      <c r="R29" s="24" t="s">
        <v>147</v>
      </c>
      <c r="S29" s="24" t="s">
        <v>147</v>
      </c>
      <c r="T29" s="24" t="s">
        <v>377</v>
      </c>
      <c r="U29" s="24" t="s">
        <v>377</v>
      </c>
    </row>
    <row r="30" spans="1:21" x14ac:dyDescent="0.25">
      <c r="A30" s="17" t="s">
        <v>233</v>
      </c>
      <c r="B30" s="18" t="s">
        <v>234</v>
      </c>
      <c r="C30" s="19">
        <v>8.0000000000000002E-3</v>
      </c>
      <c r="D30" s="18" t="s">
        <v>162</v>
      </c>
      <c r="E30" s="18" t="s">
        <v>163</v>
      </c>
      <c r="F30" s="18" t="s">
        <v>164</v>
      </c>
      <c r="G30" s="18" t="s">
        <v>164</v>
      </c>
      <c r="H30" s="20">
        <v>1.4053119999999999</v>
      </c>
      <c r="I30" s="18" t="s">
        <v>235</v>
      </c>
      <c r="J30" s="21">
        <v>145952900.93000001</v>
      </c>
      <c r="K30" s="21">
        <v>146109705.65000001</v>
      </c>
      <c r="L30" s="21">
        <v>86867843.400000006</v>
      </c>
      <c r="M30" s="21">
        <v>71106924.430000007</v>
      </c>
      <c r="N30" s="21">
        <v>16239182.439999999</v>
      </c>
      <c r="O30" s="22">
        <v>143</v>
      </c>
      <c r="P30" s="22">
        <v>134</v>
      </c>
      <c r="Q30" s="22">
        <v>114</v>
      </c>
      <c r="R30" s="22">
        <v>72</v>
      </c>
      <c r="S30" s="22">
        <v>35</v>
      </c>
      <c r="T30" s="18" t="s">
        <v>377</v>
      </c>
      <c r="U30" s="18" t="s">
        <v>377</v>
      </c>
    </row>
    <row r="31" spans="1:21" x14ac:dyDescent="0.25">
      <c r="A31" s="23" t="s">
        <v>236</v>
      </c>
      <c r="B31" s="24" t="s">
        <v>237</v>
      </c>
      <c r="C31" s="25">
        <v>5.0000000000000001E-3</v>
      </c>
      <c r="D31" s="24" t="s">
        <v>162</v>
      </c>
      <c r="E31" s="24" t="s">
        <v>163</v>
      </c>
      <c r="F31" s="24" t="s">
        <v>164</v>
      </c>
      <c r="G31" s="24" t="s">
        <v>164</v>
      </c>
      <c r="H31" s="26">
        <v>1.147697</v>
      </c>
      <c r="I31" s="24" t="s">
        <v>238</v>
      </c>
      <c r="J31" s="27">
        <v>22540277.690000001</v>
      </c>
      <c r="K31" s="27">
        <v>17361682.699999999</v>
      </c>
      <c r="L31" s="27">
        <v>29055722.27</v>
      </c>
      <c r="M31" s="27">
        <v>44073441.460000001</v>
      </c>
      <c r="N31" s="27">
        <v>15982856.84</v>
      </c>
      <c r="O31" s="28">
        <v>16</v>
      </c>
      <c r="P31" s="28">
        <v>17</v>
      </c>
      <c r="Q31" s="28">
        <v>24</v>
      </c>
      <c r="R31" s="28">
        <v>30</v>
      </c>
      <c r="S31" s="28">
        <v>2</v>
      </c>
      <c r="T31" s="24" t="s">
        <v>377</v>
      </c>
      <c r="U31" s="24" t="s">
        <v>377</v>
      </c>
    </row>
    <row r="32" spans="1:21" x14ac:dyDescent="0.25">
      <c r="A32" s="17" t="s">
        <v>239</v>
      </c>
      <c r="B32" s="18" t="s">
        <v>240</v>
      </c>
      <c r="C32" s="19">
        <v>2E-3</v>
      </c>
      <c r="D32" s="18" t="s">
        <v>162</v>
      </c>
      <c r="E32" s="18" t="s">
        <v>163</v>
      </c>
      <c r="F32" s="18" t="s">
        <v>164</v>
      </c>
      <c r="G32" s="18" t="s">
        <v>164</v>
      </c>
      <c r="H32" s="20">
        <v>2.7071879999999999</v>
      </c>
      <c r="I32" s="18" t="s">
        <v>241</v>
      </c>
      <c r="J32" s="21">
        <v>4523741544.0100002</v>
      </c>
      <c r="K32" s="21">
        <v>4154681902.2399998</v>
      </c>
      <c r="L32" s="21">
        <v>3628322410.6900001</v>
      </c>
      <c r="M32" s="21">
        <v>1969663534.1800001</v>
      </c>
      <c r="N32" s="21">
        <v>219722916</v>
      </c>
      <c r="O32" s="22">
        <v>749</v>
      </c>
      <c r="P32" s="22">
        <v>746</v>
      </c>
      <c r="Q32" s="22">
        <v>601</v>
      </c>
      <c r="R32" s="22">
        <v>443</v>
      </c>
      <c r="S32" s="22">
        <v>112</v>
      </c>
      <c r="T32" s="18" t="s">
        <v>377</v>
      </c>
      <c r="U32" s="18" t="s">
        <v>377</v>
      </c>
    </row>
    <row r="33" spans="1:21" x14ac:dyDescent="0.25">
      <c r="A33" s="23" t="s">
        <v>242</v>
      </c>
      <c r="B33" s="24" t="s">
        <v>243</v>
      </c>
      <c r="C33" s="25">
        <v>5.0000000000000001E-3</v>
      </c>
      <c r="D33" s="24" t="s">
        <v>162</v>
      </c>
      <c r="E33" s="24" t="s">
        <v>163</v>
      </c>
      <c r="F33" s="24" t="s">
        <v>164</v>
      </c>
      <c r="G33" s="24" t="s">
        <v>164</v>
      </c>
      <c r="H33" s="26">
        <v>1.2452300000000001</v>
      </c>
      <c r="I33" s="24" t="s">
        <v>244</v>
      </c>
      <c r="J33" s="27">
        <v>34427072.909999996</v>
      </c>
      <c r="K33" s="27">
        <v>32727481.550000001</v>
      </c>
      <c r="L33" s="27">
        <v>42303840.350000001</v>
      </c>
      <c r="M33" s="27">
        <v>74844662.780000001</v>
      </c>
      <c r="N33" s="27">
        <v>133665530.45</v>
      </c>
      <c r="O33" s="28">
        <v>18</v>
      </c>
      <c r="P33" s="28">
        <v>19</v>
      </c>
      <c r="Q33" s="28">
        <v>22</v>
      </c>
      <c r="R33" s="28">
        <v>29</v>
      </c>
      <c r="S33" s="28">
        <v>70</v>
      </c>
      <c r="T33" s="24" t="s">
        <v>377</v>
      </c>
      <c r="U33" s="24" t="s">
        <v>377</v>
      </c>
    </row>
    <row r="34" spans="1:21" x14ac:dyDescent="0.25">
      <c r="A34" s="17" t="s">
        <v>245</v>
      </c>
      <c r="B34" s="18" t="s">
        <v>246</v>
      </c>
      <c r="C34" s="19">
        <v>6.9999999999999993E-3</v>
      </c>
      <c r="D34" s="18" t="s">
        <v>162</v>
      </c>
      <c r="E34" s="18" t="s">
        <v>163</v>
      </c>
      <c r="F34" s="18" t="s">
        <v>164</v>
      </c>
      <c r="G34" s="18" t="s">
        <v>164</v>
      </c>
      <c r="H34" s="20">
        <v>0.74871699999999997</v>
      </c>
      <c r="I34" s="18" t="s">
        <v>247</v>
      </c>
      <c r="J34" s="21">
        <v>83045291.480000004</v>
      </c>
      <c r="K34" s="21">
        <v>75880978.579999998</v>
      </c>
      <c r="L34" s="21">
        <v>104743531.18000001</v>
      </c>
      <c r="M34" s="21">
        <v>110381942.20999999</v>
      </c>
      <c r="N34" s="21">
        <v>126433104.92</v>
      </c>
      <c r="O34" s="22">
        <v>89</v>
      </c>
      <c r="P34" s="22">
        <v>94</v>
      </c>
      <c r="Q34" s="22">
        <v>104</v>
      </c>
      <c r="R34" s="22">
        <v>117</v>
      </c>
      <c r="S34" s="22">
        <v>118</v>
      </c>
      <c r="T34" s="18" t="s">
        <v>377</v>
      </c>
      <c r="U34" s="18" t="s">
        <v>377</v>
      </c>
    </row>
    <row r="35" spans="1:21" x14ac:dyDescent="0.25">
      <c r="A35" s="23" t="s">
        <v>248</v>
      </c>
      <c r="B35" s="24" t="s">
        <v>249</v>
      </c>
      <c r="C35" s="25">
        <v>2E-3</v>
      </c>
      <c r="D35" s="24" t="s">
        <v>162</v>
      </c>
      <c r="E35" s="24" t="s">
        <v>163</v>
      </c>
      <c r="F35" s="24" t="s">
        <v>164</v>
      </c>
      <c r="G35" s="24" t="s">
        <v>164</v>
      </c>
      <c r="H35" s="26">
        <v>1.507582</v>
      </c>
      <c r="I35" s="24" t="s">
        <v>250</v>
      </c>
      <c r="J35" s="27">
        <v>3518146468.9400001</v>
      </c>
      <c r="K35" s="27">
        <v>2427609953.9899998</v>
      </c>
      <c r="L35" s="27">
        <v>1128894317.9200001</v>
      </c>
      <c r="M35" s="27">
        <v>290017100.22000003</v>
      </c>
      <c r="N35" s="27">
        <v>175768915.16999999</v>
      </c>
      <c r="O35" s="28">
        <v>567</v>
      </c>
      <c r="P35" s="28">
        <v>473</v>
      </c>
      <c r="Q35" s="28">
        <v>262</v>
      </c>
      <c r="R35" s="28">
        <v>92</v>
      </c>
      <c r="S35" s="28">
        <v>43</v>
      </c>
      <c r="T35" s="24" t="s">
        <v>377</v>
      </c>
      <c r="U35" s="24" t="s">
        <v>377</v>
      </c>
    </row>
    <row r="36" spans="1:21" x14ac:dyDescent="0.25">
      <c r="A36" s="17" t="s">
        <v>251</v>
      </c>
      <c r="B36" s="18" t="s">
        <v>252</v>
      </c>
      <c r="C36" s="19">
        <v>2E-3</v>
      </c>
      <c r="D36" s="18" t="s">
        <v>162</v>
      </c>
      <c r="E36" s="18" t="s">
        <v>163</v>
      </c>
      <c r="F36" s="18" t="s">
        <v>164</v>
      </c>
      <c r="G36" s="18" t="s">
        <v>164</v>
      </c>
      <c r="H36" s="20">
        <v>1.9983489999999999</v>
      </c>
      <c r="I36" s="18" t="s">
        <v>253</v>
      </c>
      <c r="J36" s="21">
        <v>4861854444.3800001</v>
      </c>
      <c r="K36" s="21">
        <v>3791382507.3499999</v>
      </c>
      <c r="L36" s="21">
        <v>2509202520.4099998</v>
      </c>
      <c r="M36" s="21">
        <v>1716531278.6900001</v>
      </c>
      <c r="N36" s="21">
        <v>2105443854.72</v>
      </c>
      <c r="O36" s="22">
        <v>672</v>
      </c>
      <c r="P36" s="22">
        <v>631</v>
      </c>
      <c r="Q36" s="22">
        <v>452</v>
      </c>
      <c r="R36" s="22">
        <v>337</v>
      </c>
      <c r="S36" s="22">
        <v>324</v>
      </c>
      <c r="T36" s="18" t="s">
        <v>377</v>
      </c>
      <c r="U36" s="18" t="s">
        <v>377</v>
      </c>
    </row>
    <row r="37" spans="1:21" x14ac:dyDescent="0.25">
      <c r="A37" s="23" t="s">
        <v>254</v>
      </c>
      <c r="B37" s="24" t="s">
        <v>255</v>
      </c>
      <c r="C37" s="25">
        <v>2E-3</v>
      </c>
      <c r="D37" s="24" t="s">
        <v>162</v>
      </c>
      <c r="E37" s="24" t="s">
        <v>163</v>
      </c>
      <c r="F37" s="24" t="s">
        <v>164</v>
      </c>
      <c r="G37" s="24" t="s">
        <v>164</v>
      </c>
      <c r="H37" s="26">
        <v>1.4449730000000001</v>
      </c>
      <c r="I37" s="24" t="s">
        <v>256</v>
      </c>
      <c r="J37" s="27">
        <v>366103209.22000003</v>
      </c>
      <c r="K37" s="27">
        <v>327722344.67000002</v>
      </c>
      <c r="L37" s="27">
        <v>332663978.19999999</v>
      </c>
      <c r="M37" s="27">
        <v>389428766.73000002</v>
      </c>
      <c r="N37" s="27">
        <v>472198055.70999998</v>
      </c>
      <c r="O37" s="28">
        <v>129</v>
      </c>
      <c r="P37" s="28">
        <v>132</v>
      </c>
      <c r="Q37" s="28">
        <v>120</v>
      </c>
      <c r="R37" s="28">
        <v>154</v>
      </c>
      <c r="S37" s="28">
        <v>128</v>
      </c>
      <c r="T37" s="24" t="s">
        <v>377</v>
      </c>
      <c r="U37" s="24" t="s">
        <v>377</v>
      </c>
    </row>
    <row r="38" spans="1:21" x14ac:dyDescent="0.25">
      <c r="A38" s="17" t="s">
        <v>257</v>
      </c>
      <c r="B38" s="18" t="s">
        <v>258</v>
      </c>
      <c r="C38" s="19">
        <v>2E-3</v>
      </c>
      <c r="D38" s="18" t="s">
        <v>162</v>
      </c>
      <c r="E38" s="18" t="s">
        <v>163</v>
      </c>
      <c r="F38" s="18" t="s">
        <v>164</v>
      </c>
      <c r="G38" s="18" t="s">
        <v>164</v>
      </c>
      <c r="H38" s="20">
        <v>2.0461640000000001</v>
      </c>
      <c r="I38" s="18" t="s">
        <v>259</v>
      </c>
      <c r="J38" s="21">
        <v>3534413995.02</v>
      </c>
      <c r="K38" s="21">
        <v>3317951442.96</v>
      </c>
      <c r="L38" s="21">
        <v>3873996783.54</v>
      </c>
      <c r="M38" s="21">
        <v>4976535657.7600002</v>
      </c>
      <c r="N38" s="21">
        <v>7687893189.8800001</v>
      </c>
      <c r="O38" s="22">
        <v>625</v>
      </c>
      <c r="P38" s="22">
        <v>643</v>
      </c>
      <c r="Q38" s="22">
        <v>722</v>
      </c>
      <c r="R38" s="22">
        <v>897</v>
      </c>
      <c r="S38" s="22">
        <v>1140</v>
      </c>
      <c r="T38" s="18" t="s">
        <v>377</v>
      </c>
      <c r="U38" s="18" t="s">
        <v>377</v>
      </c>
    </row>
    <row r="39" spans="1:21" x14ac:dyDescent="0.25">
      <c r="A39" s="23" t="s">
        <v>260</v>
      </c>
      <c r="B39" s="24" t="s">
        <v>261</v>
      </c>
      <c r="C39" s="25">
        <v>2E-3</v>
      </c>
      <c r="D39" s="24" t="s">
        <v>162</v>
      </c>
      <c r="E39" s="24" t="s">
        <v>163</v>
      </c>
      <c r="F39" s="24" t="s">
        <v>164</v>
      </c>
      <c r="G39" s="24" t="s">
        <v>164</v>
      </c>
      <c r="H39" s="26">
        <v>1.8688579999999999</v>
      </c>
      <c r="I39" s="24" t="s">
        <v>262</v>
      </c>
      <c r="J39" s="27">
        <v>985097077.51999998</v>
      </c>
      <c r="K39" s="27">
        <v>1161612391.0699999</v>
      </c>
      <c r="L39" s="27">
        <v>1664078091.46</v>
      </c>
      <c r="M39" s="27">
        <v>1855761941.7</v>
      </c>
      <c r="N39" s="27">
        <v>1934896341.1800001</v>
      </c>
      <c r="O39" s="28">
        <v>199</v>
      </c>
      <c r="P39" s="28">
        <v>209</v>
      </c>
      <c r="Q39" s="28">
        <v>264</v>
      </c>
      <c r="R39" s="28">
        <v>307</v>
      </c>
      <c r="S39" s="28">
        <v>286</v>
      </c>
      <c r="T39" s="24" t="s">
        <v>377</v>
      </c>
      <c r="U39" s="24" t="s">
        <v>377</v>
      </c>
    </row>
    <row r="40" spans="1:21" x14ac:dyDescent="0.25">
      <c r="A40" s="17" t="s">
        <v>263</v>
      </c>
      <c r="B40" s="18" t="s">
        <v>264</v>
      </c>
      <c r="C40" s="19">
        <v>2E-3</v>
      </c>
      <c r="D40" s="18" t="s">
        <v>168</v>
      </c>
      <c r="E40" s="18" t="s">
        <v>163</v>
      </c>
      <c r="F40" s="18" t="s">
        <v>164</v>
      </c>
      <c r="G40" s="18" t="s">
        <v>164</v>
      </c>
      <c r="H40" s="20">
        <v>1.7787710000000001</v>
      </c>
      <c r="I40" s="18" t="s">
        <v>265</v>
      </c>
      <c r="J40" s="21">
        <v>88938573.939999998</v>
      </c>
      <c r="K40" s="21">
        <v>84211346.709999993</v>
      </c>
      <c r="L40" s="21">
        <v>72179643.760000005</v>
      </c>
      <c r="M40" s="21">
        <v>64486419.170000002</v>
      </c>
      <c r="N40" s="21">
        <v>62017985.530000001</v>
      </c>
      <c r="O40" s="22">
        <v>21</v>
      </c>
      <c r="P40" s="22">
        <v>21</v>
      </c>
      <c r="Q40" s="22">
        <v>21</v>
      </c>
      <c r="R40" s="22">
        <v>21</v>
      </c>
      <c r="S40" s="22">
        <v>21</v>
      </c>
      <c r="T40" s="18" t="s">
        <v>377</v>
      </c>
      <c r="U40" s="18" t="s">
        <v>377</v>
      </c>
    </row>
    <row r="41" spans="1:21" x14ac:dyDescent="0.25">
      <c r="A41" s="23" t="s">
        <v>266</v>
      </c>
      <c r="B41" s="24" t="s">
        <v>267</v>
      </c>
      <c r="C41" s="25">
        <v>2E-3</v>
      </c>
      <c r="D41" s="24" t="s">
        <v>168</v>
      </c>
      <c r="E41" s="24" t="s">
        <v>163</v>
      </c>
      <c r="F41" s="24" t="s">
        <v>164</v>
      </c>
      <c r="G41" s="24" t="s">
        <v>164</v>
      </c>
      <c r="H41" s="24" t="s">
        <v>147</v>
      </c>
      <c r="I41" s="24" t="s">
        <v>268</v>
      </c>
      <c r="J41" s="24" t="s">
        <v>147</v>
      </c>
      <c r="K41" s="24" t="s">
        <v>147</v>
      </c>
      <c r="L41" s="27">
        <v>89679527.680000007</v>
      </c>
      <c r="M41" s="27">
        <v>80087259.780000001</v>
      </c>
      <c r="N41" s="27">
        <v>75292353.099999994</v>
      </c>
      <c r="O41" s="24" t="s">
        <v>147</v>
      </c>
      <c r="P41" s="24" t="s">
        <v>147</v>
      </c>
      <c r="Q41" s="28">
        <v>12</v>
      </c>
      <c r="R41" s="28">
        <v>12</v>
      </c>
      <c r="S41" s="28">
        <v>12</v>
      </c>
      <c r="T41" s="24" t="s">
        <v>377</v>
      </c>
      <c r="U41" s="24" t="s">
        <v>377</v>
      </c>
    </row>
    <row r="42" spans="1:21" x14ac:dyDescent="0.25">
      <c r="A42" s="17" t="s">
        <v>269</v>
      </c>
      <c r="B42" s="18" t="s">
        <v>270</v>
      </c>
      <c r="C42" s="19">
        <v>2E-3</v>
      </c>
      <c r="D42" s="18" t="s">
        <v>168</v>
      </c>
      <c r="E42" s="18" t="s">
        <v>163</v>
      </c>
      <c r="F42" s="18" t="s">
        <v>164</v>
      </c>
      <c r="G42" s="18" t="s">
        <v>164</v>
      </c>
      <c r="H42" s="20">
        <v>1.778681</v>
      </c>
      <c r="I42" s="18" t="s">
        <v>265</v>
      </c>
      <c r="J42" s="21">
        <v>89014095.739999995</v>
      </c>
      <c r="K42" s="21">
        <v>84282592.400000006</v>
      </c>
      <c r="L42" s="21">
        <v>72240791.299999997</v>
      </c>
      <c r="M42" s="21">
        <v>64540421.520000003</v>
      </c>
      <c r="N42" s="21">
        <v>62067927.630000003</v>
      </c>
      <c r="O42" s="22">
        <v>10</v>
      </c>
      <c r="P42" s="22">
        <v>10</v>
      </c>
      <c r="Q42" s="22">
        <v>10</v>
      </c>
      <c r="R42" s="22">
        <v>10</v>
      </c>
      <c r="S42" s="22">
        <v>10</v>
      </c>
      <c r="T42" s="18" t="s">
        <v>377</v>
      </c>
      <c r="U42" s="18" t="s">
        <v>377</v>
      </c>
    </row>
    <row r="43" spans="1:21" x14ac:dyDescent="0.25">
      <c r="A43" s="23" t="s">
        <v>271</v>
      </c>
      <c r="B43" s="24" t="s">
        <v>272</v>
      </c>
      <c r="C43" s="25">
        <v>2E-3</v>
      </c>
      <c r="D43" s="24" t="s">
        <v>168</v>
      </c>
      <c r="E43" s="24" t="s">
        <v>163</v>
      </c>
      <c r="F43" s="24" t="s">
        <v>164</v>
      </c>
      <c r="G43" s="24" t="s">
        <v>164</v>
      </c>
      <c r="H43" s="24" t="s">
        <v>147</v>
      </c>
      <c r="I43" s="24" t="s">
        <v>273</v>
      </c>
      <c r="J43" s="24" t="s">
        <v>147</v>
      </c>
      <c r="K43" s="24" t="s">
        <v>147</v>
      </c>
      <c r="L43" s="27">
        <v>83559094.590000004</v>
      </c>
      <c r="M43" s="27">
        <v>74889564.879999995</v>
      </c>
      <c r="N43" s="27">
        <v>71091047.819999993</v>
      </c>
      <c r="O43" s="24" t="s">
        <v>147</v>
      </c>
      <c r="P43" s="24" t="s">
        <v>147</v>
      </c>
      <c r="Q43" s="28">
        <v>17</v>
      </c>
      <c r="R43" s="28">
        <v>17</v>
      </c>
      <c r="S43" s="28">
        <v>17</v>
      </c>
      <c r="T43" s="24" t="s">
        <v>377</v>
      </c>
      <c r="U43" s="24" t="s">
        <v>377</v>
      </c>
    </row>
    <row r="44" spans="1:21" x14ac:dyDescent="0.25">
      <c r="A44" s="17" t="s">
        <v>274</v>
      </c>
      <c r="B44" s="18" t="s">
        <v>275</v>
      </c>
      <c r="C44" s="19">
        <v>2E-3</v>
      </c>
      <c r="D44" s="18" t="s">
        <v>168</v>
      </c>
      <c r="E44" s="18" t="s">
        <v>163</v>
      </c>
      <c r="F44" s="18" t="s">
        <v>164</v>
      </c>
      <c r="G44" s="18" t="s">
        <v>164</v>
      </c>
      <c r="H44" s="20">
        <v>1.7993399999999999</v>
      </c>
      <c r="I44" s="18" t="s">
        <v>276</v>
      </c>
      <c r="J44" s="21">
        <v>90650749.939999998</v>
      </c>
      <c r="K44" s="21">
        <v>85786588.959999993</v>
      </c>
      <c r="L44" s="21">
        <v>73439767.510000005</v>
      </c>
      <c r="M44" s="21">
        <v>65807944.149999999</v>
      </c>
      <c r="N44" s="21">
        <v>63479579.890000001</v>
      </c>
      <c r="O44" s="22">
        <v>29</v>
      </c>
      <c r="P44" s="22">
        <v>29</v>
      </c>
      <c r="Q44" s="22">
        <v>29</v>
      </c>
      <c r="R44" s="22">
        <v>29</v>
      </c>
      <c r="S44" s="22">
        <v>29</v>
      </c>
      <c r="T44" s="18" t="s">
        <v>377</v>
      </c>
      <c r="U44" s="18" t="s">
        <v>377</v>
      </c>
    </row>
    <row r="45" spans="1:21" x14ac:dyDescent="0.25">
      <c r="A45" s="23" t="s">
        <v>277</v>
      </c>
      <c r="B45" s="24" t="s">
        <v>278</v>
      </c>
      <c r="C45" s="25">
        <v>2E-3</v>
      </c>
      <c r="D45" s="24" t="s">
        <v>168</v>
      </c>
      <c r="E45" s="24" t="s">
        <v>163</v>
      </c>
      <c r="F45" s="24" t="s">
        <v>164</v>
      </c>
      <c r="G45" s="24" t="s">
        <v>164</v>
      </c>
      <c r="H45" s="24" t="s">
        <v>147</v>
      </c>
      <c r="I45" s="24" t="s">
        <v>273</v>
      </c>
      <c r="J45" s="24" t="s">
        <v>147</v>
      </c>
      <c r="K45" s="24" t="s">
        <v>147</v>
      </c>
      <c r="L45" s="27">
        <v>84381594.599999994</v>
      </c>
      <c r="M45" s="27">
        <v>75619728.700000003</v>
      </c>
      <c r="N45" s="27">
        <v>71783276.25</v>
      </c>
      <c r="O45" s="24" t="s">
        <v>147</v>
      </c>
      <c r="P45" s="24" t="s">
        <v>147</v>
      </c>
      <c r="Q45" s="28">
        <v>12</v>
      </c>
      <c r="R45" s="28">
        <v>12</v>
      </c>
      <c r="S45" s="28">
        <v>12</v>
      </c>
      <c r="T45" s="24" t="s">
        <v>377</v>
      </c>
      <c r="U45" s="24" t="s">
        <v>377</v>
      </c>
    </row>
    <row r="46" spans="1:21" x14ac:dyDescent="0.25">
      <c r="A46" s="17" t="s">
        <v>279</v>
      </c>
      <c r="B46" s="18" t="s">
        <v>280</v>
      </c>
      <c r="C46" s="19">
        <v>2E-3</v>
      </c>
      <c r="D46" s="18" t="s">
        <v>168</v>
      </c>
      <c r="E46" s="18" t="s">
        <v>163</v>
      </c>
      <c r="F46" s="18" t="s">
        <v>164</v>
      </c>
      <c r="G46" s="18" t="s">
        <v>164</v>
      </c>
      <c r="H46" s="20">
        <v>1.7997479999999999</v>
      </c>
      <c r="I46" s="18" t="s">
        <v>276</v>
      </c>
      <c r="J46" s="21">
        <v>90527347.799999997</v>
      </c>
      <c r="K46" s="21">
        <v>85668172.359999999</v>
      </c>
      <c r="L46" s="21">
        <v>73334810.799999997</v>
      </c>
      <c r="M46" s="21">
        <v>65712924.539999999</v>
      </c>
      <c r="N46" s="21">
        <v>63391426.759999998</v>
      </c>
      <c r="O46" s="22">
        <v>13</v>
      </c>
      <c r="P46" s="22">
        <v>13</v>
      </c>
      <c r="Q46" s="22">
        <v>13</v>
      </c>
      <c r="R46" s="22">
        <v>13</v>
      </c>
      <c r="S46" s="22">
        <v>13</v>
      </c>
      <c r="T46" s="18" t="s">
        <v>377</v>
      </c>
      <c r="U46" s="18" t="s">
        <v>377</v>
      </c>
    </row>
    <row r="47" spans="1:21" x14ac:dyDescent="0.25">
      <c r="A47" s="23" t="s">
        <v>281</v>
      </c>
      <c r="B47" s="24" t="s">
        <v>282</v>
      </c>
      <c r="C47" s="25">
        <v>2E-3</v>
      </c>
      <c r="D47" s="24" t="s">
        <v>168</v>
      </c>
      <c r="E47" s="24" t="s">
        <v>163</v>
      </c>
      <c r="F47" s="24" t="s">
        <v>164</v>
      </c>
      <c r="G47" s="24" t="s">
        <v>164</v>
      </c>
      <c r="H47" s="24" t="s">
        <v>147</v>
      </c>
      <c r="I47" s="24" t="s">
        <v>283</v>
      </c>
      <c r="J47" s="24" t="s">
        <v>147</v>
      </c>
      <c r="K47" s="24" t="s">
        <v>147</v>
      </c>
      <c r="L47" s="27">
        <v>84582317.670000002</v>
      </c>
      <c r="M47" s="27">
        <v>75703833.400000006</v>
      </c>
      <c r="N47" s="27">
        <v>71655098.659999996</v>
      </c>
      <c r="O47" s="24" t="s">
        <v>147</v>
      </c>
      <c r="P47" s="24" t="s">
        <v>147</v>
      </c>
      <c r="Q47" s="28">
        <v>10</v>
      </c>
      <c r="R47" s="28">
        <v>10</v>
      </c>
      <c r="S47" s="28">
        <v>10</v>
      </c>
      <c r="T47" s="24" t="s">
        <v>377</v>
      </c>
      <c r="U47" s="24" t="s">
        <v>377</v>
      </c>
    </row>
    <row r="48" spans="1:21" x14ac:dyDescent="0.25">
      <c r="A48" s="17" t="s">
        <v>284</v>
      </c>
      <c r="B48" s="18" t="s">
        <v>285</v>
      </c>
      <c r="C48" s="19">
        <v>2E-3</v>
      </c>
      <c r="D48" s="18" t="s">
        <v>168</v>
      </c>
      <c r="E48" s="18" t="s">
        <v>163</v>
      </c>
      <c r="F48" s="18" t="s">
        <v>164</v>
      </c>
      <c r="G48" s="18" t="s">
        <v>164</v>
      </c>
      <c r="H48" s="20">
        <v>1.959967</v>
      </c>
      <c r="I48" s="18" t="s">
        <v>286</v>
      </c>
      <c r="J48" s="21">
        <v>99840939.709999993</v>
      </c>
      <c r="K48" s="21">
        <v>95088513.200000003</v>
      </c>
      <c r="L48" s="21">
        <v>81609582.5</v>
      </c>
      <c r="M48" s="21">
        <v>73067164.609999999</v>
      </c>
      <c r="N48" s="21">
        <v>69146711.109999999</v>
      </c>
      <c r="O48" s="22">
        <v>54</v>
      </c>
      <c r="P48" s="22">
        <v>54</v>
      </c>
      <c r="Q48" s="22">
        <v>54</v>
      </c>
      <c r="R48" s="22">
        <v>54</v>
      </c>
      <c r="S48" s="22">
        <v>54</v>
      </c>
      <c r="T48" s="18" t="s">
        <v>377</v>
      </c>
      <c r="U48" s="18" t="s">
        <v>377</v>
      </c>
    </row>
    <row r="49" spans="1:21" x14ac:dyDescent="0.25">
      <c r="A49" s="23" t="s">
        <v>287</v>
      </c>
      <c r="B49" s="24" t="s">
        <v>288</v>
      </c>
      <c r="C49" s="25">
        <v>2E-3</v>
      </c>
      <c r="D49" s="24" t="s">
        <v>168</v>
      </c>
      <c r="E49" s="24" t="s">
        <v>163</v>
      </c>
      <c r="F49" s="24" t="s">
        <v>164</v>
      </c>
      <c r="G49" s="24" t="s">
        <v>164</v>
      </c>
      <c r="H49" s="26">
        <v>1.8064579999999999</v>
      </c>
      <c r="I49" s="24" t="s">
        <v>276</v>
      </c>
      <c r="J49" s="27">
        <v>92193148.719999999</v>
      </c>
      <c r="K49" s="27">
        <v>87169747.840000004</v>
      </c>
      <c r="L49" s="27">
        <v>74601263.640000001</v>
      </c>
      <c r="M49" s="27">
        <v>66898580.810000002</v>
      </c>
      <c r="N49" s="27">
        <v>64455505.520000003</v>
      </c>
      <c r="O49" s="28">
        <v>23</v>
      </c>
      <c r="P49" s="28">
        <v>23</v>
      </c>
      <c r="Q49" s="28">
        <v>23</v>
      </c>
      <c r="R49" s="28">
        <v>23</v>
      </c>
      <c r="S49" s="28">
        <v>23</v>
      </c>
      <c r="T49" s="24" t="s">
        <v>377</v>
      </c>
      <c r="U49" s="24" t="s">
        <v>377</v>
      </c>
    </row>
    <row r="50" spans="1:21" x14ac:dyDescent="0.25">
      <c r="A50" s="17" t="s">
        <v>289</v>
      </c>
      <c r="B50" s="18" t="s">
        <v>290</v>
      </c>
      <c r="C50" s="19">
        <v>2E-3</v>
      </c>
      <c r="D50" s="18" t="s">
        <v>168</v>
      </c>
      <c r="E50" s="18" t="s">
        <v>163</v>
      </c>
      <c r="F50" s="18" t="s">
        <v>164</v>
      </c>
      <c r="G50" s="18" t="s">
        <v>164</v>
      </c>
      <c r="H50" s="18" t="s">
        <v>147</v>
      </c>
      <c r="I50" s="18" t="s">
        <v>283</v>
      </c>
      <c r="J50" s="18" t="s">
        <v>147</v>
      </c>
      <c r="K50" s="18" t="s">
        <v>147</v>
      </c>
      <c r="L50" s="21">
        <v>83058292.359999999</v>
      </c>
      <c r="M50" s="21">
        <v>74348417.859999999</v>
      </c>
      <c r="N50" s="21">
        <v>70370285.969999999</v>
      </c>
      <c r="O50" s="18" t="s">
        <v>147</v>
      </c>
      <c r="P50" s="18" t="s">
        <v>147</v>
      </c>
      <c r="Q50" s="22">
        <v>15</v>
      </c>
      <c r="R50" s="22">
        <v>15</v>
      </c>
      <c r="S50" s="22">
        <v>15</v>
      </c>
      <c r="T50" s="18" t="s">
        <v>377</v>
      </c>
      <c r="U50" s="18" t="s">
        <v>377</v>
      </c>
    </row>
    <row r="51" spans="1:21" x14ac:dyDescent="0.25">
      <c r="A51" s="23" t="s">
        <v>291</v>
      </c>
      <c r="B51" s="24" t="s">
        <v>292</v>
      </c>
      <c r="C51" s="25">
        <v>2E-3</v>
      </c>
      <c r="D51" s="24" t="s">
        <v>168</v>
      </c>
      <c r="E51" s="24" t="s">
        <v>163</v>
      </c>
      <c r="F51" s="24" t="s">
        <v>164</v>
      </c>
      <c r="G51" s="24" t="s">
        <v>164</v>
      </c>
      <c r="H51" s="26">
        <v>1.8030299999999999</v>
      </c>
      <c r="I51" s="24" t="s">
        <v>276</v>
      </c>
      <c r="J51" s="27">
        <v>93648067.299999997</v>
      </c>
      <c r="K51" s="27">
        <v>88563041.799999997</v>
      </c>
      <c r="L51" s="27">
        <v>75819117.420000002</v>
      </c>
      <c r="M51" s="27">
        <v>68014571.079999998</v>
      </c>
      <c r="N51" s="27">
        <v>65451882.689999998</v>
      </c>
      <c r="O51" s="28">
        <v>17</v>
      </c>
      <c r="P51" s="28">
        <v>17</v>
      </c>
      <c r="Q51" s="28">
        <v>17</v>
      </c>
      <c r="R51" s="28">
        <v>17</v>
      </c>
      <c r="S51" s="28">
        <v>17</v>
      </c>
      <c r="T51" s="24" t="s">
        <v>377</v>
      </c>
      <c r="U51" s="24" t="s">
        <v>377</v>
      </c>
    </row>
    <row r="52" spans="1:21" x14ac:dyDescent="0.25">
      <c r="A52" s="17" t="s">
        <v>293</v>
      </c>
      <c r="B52" s="18" t="s">
        <v>294</v>
      </c>
      <c r="C52" s="19">
        <v>2E-3</v>
      </c>
      <c r="D52" s="18" t="s">
        <v>168</v>
      </c>
      <c r="E52" s="18" t="s">
        <v>163</v>
      </c>
      <c r="F52" s="18" t="s">
        <v>164</v>
      </c>
      <c r="G52" s="18" t="s">
        <v>164</v>
      </c>
      <c r="H52" s="18" t="s">
        <v>147</v>
      </c>
      <c r="I52" s="18" t="s">
        <v>283</v>
      </c>
      <c r="J52" s="18" t="s">
        <v>147</v>
      </c>
      <c r="K52" s="18" t="s">
        <v>147</v>
      </c>
      <c r="L52" s="21">
        <v>84211408.620000005</v>
      </c>
      <c r="M52" s="21">
        <v>75482099.310000002</v>
      </c>
      <c r="N52" s="21">
        <v>71574813.379999995</v>
      </c>
      <c r="O52" s="18" t="s">
        <v>147</v>
      </c>
      <c r="P52" s="18" t="s">
        <v>147</v>
      </c>
      <c r="Q52" s="22">
        <v>60</v>
      </c>
      <c r="R52" s="22">
        <v>60</v>
      </c>
      <c r="S52" s="22">
        <v>60</v>
      </c>
      <c r="T52" s="18" t="s">
        <v>377</v>
      </c>
      <c r="U52" s="18" t="s">
        <v>377</v>
      </c>
    </row>
    <row r="53" spans="1:21" x14ac:dyDescent="0.25">
      <c r="A53" s="23" t="s">
        <v>295</v>
      </c>
      <c r="B53" s="24" t="s">
        <v>296</v>
      </c>
      <c r="C53" s="25">
        <v>2E-3</v>
      </c>
      <c r="D53" s="24" t="s">
        <v>168</v>
      </c>
      <c r="E53" s="24" t="s">
        <v>163</v>
      </c>
      <c r="F53" s="24" t="s">
        <v>164</v>
      </c>
      <c r="G53" s="24" t="s">
        <v>164</v>
      </c>
      <c r="H53" s="26">
        <v>1.7736160000000001</v>
      </c>
      <c r="I53" s="24" t="s">
        <v>276</v>
      </c>
      <c r="J53" s="27">
        <v>95010860.609999999</v>
      </c>
      <c r="K53" s="27">
        <v>90033636.400000006</v>
      </c>
      <c r="L53" s="27">
        <v>77028821.359999999</v>
      </c>
      <c r="M53" s="27">
        <v>68969905.280000001</v>
      </c>
      <c r="N53" s="27">
        <v>66694687.240000002</v>
      </c>
      <c r="O53" s="28">
        <v>20</v>
      </c>
      <c r="P53" s="28">
        <v>20</v>
      </c>
      <c r="Q53" s="28">
        <v>20</v>
      </c>
      <c r="R53" s="28">
        <v>20</v>
      </c>
      <c r="S53" s="28">
        <v>20</v>
      </c>
      <c r="T53" s="24" t="s">
        <v>377</v>
      </c>
      <c r="U53" s="24" t="s">
        <v>377</v>
      </c>
    </row>
    <row r="54" spans="1:21" x14ac:dyDescent="0.25">
      <c r="A54" s="17" t="s">
        <v>297</v>
      </c>
      <c r="B54" s="18" t="s">
        <v>298</v>
      </c>
      <c r="C54" s="19">
        <v>2E-3</v>
      </c>
      <c r="D54" s="18" t="s">
        <v>168</v>
      </c>
      <c r="E54" s="18" t="s">
        <v>163</v>
      </c>
      <c r="F54" s="18" t="s">
        <v>164</v>
      </c>
      <c r="G54" s="18" t="s">
        <v>164</v>
      </c>
      <c r="H54" s="18" t="s">
        <v>147</v>
      </c>
      <c r="I54" s="18" t="s">
        <v>283</v>
      </c>
      <c r="J54" s="18" t="s">
        <v>147</v>
      </c>
      <c r="K54" s="21">
        <v>98070863.670000002</v>
      </c>
      <c r="L54" s="21">
        <v>84097218.170000002</v>
      </c>
      <c r="M54" s="21">
        <v>74875013.780000001</v>
      </c>
      <c r="N54" s="21">
        <v>72028278.840000004</v>
      </c>
      <c r="O54" s="18" t="s">
        <v>147</v>
      </c>
      <c r="P54" s="22">
        <v>6</v>
      </c>
      <c r="Q54" s="22">
        <v>6</v>
      </c>
      <c r="R54" s="22">
        <v>6</v>
      </c>
      <c r="S54" s="22">
        <v>6</v>
      </c>
      <c r="T54" s="18" t="s">
        <v>377</v>
      </c>
      <c r="U54" s="18" t="s">
        <v>377</v>
      </c>
    </row>
    <row r="55" spans="1:21" x14ac:dyDescent="0.25">
      <c r="A55" s="23" t="s">
        <v>299</v>
      </c>
      <c r="B55" s="24" t="s">
        <v>300</v>
      </c>
      <c r="C55" s="25">
        <v>1.5E-3</v>
      </c>
      <c r="D55" s="24" t="s">
        <v>168</v>
      </c>
      <c r="E55" s="24" t="s">
        <v>163</v>
      </c>
      <c r="F55" s="24" t="s">
        <v>164</v>
      </c>
      <c r="G55" s="24" t="s">
        <v>164</v>
      </c>
      <c r="H55" s="26">
        <v>1.767657</v>
      </c>
      <c r="I55" s="24" t="s">
        <v>276</v>
      </c>
      <c r="J55" s="27">
        <v>88405554.969999999</v>
      </c>
      <c r="K55" s="27">
        <v>83581941.290000007</v>
      </c>
      <c r="L55" s="27">
        <v>71508268.040000007</v>
      </c>
      <c r="M55" s="27">
        <v>63964414.810000002</v>
      </c>
      <c r="N55" s="27">
        <v>61870775.600000001</v>
      </c>
      <c r="O55" s="28">
        <v>21</v>
      </c>
      <c r="P55" s="28">
        <v>21</v>
      </c>
      <c r="Q55" s="28">
        <v>21</v>
      </c>
      <c r="R55" s="28">
        <v>21</v>
      </c>
      <c r="S55" s="28">
        <v>21</v>
      </c>
      <c r="T55" s="24" t="s">
        <v>377</v>
      </c>
      <c r="U55" s="24" t="s">
        <v>377</v>
      </c>
    </row>
    <row r="56" spans="1:21" x14ac:dyDescent="0.25">
      <c r="A56" s="17" t="s">
        <v>301</v>
      </c>
      <c r="B56" s="18" t="s">
        <v>302</v>
      </c>
      <c r="C56" s="19">
        <v>2E-3</v>
      </c>
      <c r="D56" s="18" t="s">
        <v>168</v>
      </c>
      <c r="E56" s="18" t="s">
        <v>163</v>
      </c>
      <c r="F56" s="18" t="s">
        <v>164</v>
      </c>
      <c r="G56" s="18" t="s">
        <v>164</v>
      </c>
      <c r="H56" s="18" t="s">
        <v>147</v>
      </c>
      <c r="I56" s="18" t="s">
        <v>283</v>
      </c>
      <c r="J56" s="18" t="s">
        <v>147</v>
      </c>
      <c r="K56" s="21">
        <v>96925753.510000005</v>
      </c>
      <c r="L56" s="21">
        <v>83084343.439999998</v>
      </c>
      <c r="M56" s="21">
        <v>73957896.650000006</v>
      </c>
      <c r="N56" s="21">
        <v>71179324.969999999</v>
      </c>
      <c r="O56" s="18" t="s">
        <v>147</v>
      </c>
      <c r="P56" s="22">
        <v>33</v>
      </c>
      <c r="Q56" s="22">
        <v>33</v>
      </c>
      <c r="R56" s="22">
        <v>33</v>
      </c>
      <c r="S56" s="22">
        <v>33</v>
      </c>
      <c r="T56" s="18" t="s">
        <v>377</v>
      </c>
      <c r="U56" s="18" t="s">
        <v>377</v>
      </c>
    </row>
    <row r="57" spans="1:21" x14ac:dyDescent="0.25">
      <c r="A57" s="23" t="s">
        <v>303</v>
      </c>
      <c r="B57" s="24" t="s">
        <v>304</v>
      </c>
      <c r="C57" s="25">
        <v>2E-3</v>
      </c>
      <c r="D57" s="24" t="s">
        <v>168</v>
      </c>
      <c r="E57" s="24" t="s">
        <v>163</v>
      </c>
      <c r="F57" s="24" t="s">
        <v>164</v>
      </c>
      <c r="G57" s="24" t="s">
        <v>164</v>
      </c>
      <c r="H57" s="26">
        <v>1.9558469999999999</v>
      </c>
      <c r="I57" s="24" t="s">
        <v>283</v>
      </c>
      <c r="J57" s="27">
        <v>98672486.819999993</v>
      </c>
      <c r="K57" s="27">
        <v>93878732.370000005</v>
      </c>
      <c r="L57" s="27">
        <v>80595792.349999994</v>
      </c>
      <c r="M57" s="27">
        <v>72151991.280000001</v>
      </c>
      <c r="N57" s="27">
        <v>68323979.140000001</v>
      </c>
      <c r="O57" s="28">
        <v>21</v>
      </c>
      <c r="P57" s="28">
        <v>21</v>
      </c>
      <c r="Q57" s="28">
        <v>21</v>
      </c>
      <c r="R57" s="28">
        <v>21</v>
      </c>
      <c r="S57" s="28">
        <v>21</v>
      </c>
      <c r="T57" s="24" t="s">
        <v>377</v>
      </c>
      <c r="U57" s="24" t="s">
        <v>377</v>
      </c>
    </row>
    <row r="58" spans="1:21" x14ac:dyDescent="0.25">
      <c r="A58" s="17" t="s">
        <v>305</v>
      </c>
      <c r="B58" s="18" t="s">
        <v>306</v>
      </c>
      <c r="C58" s="19">
        <v>2E-3</v>
      </c>
      <c r="D58" s="18" t="s">
        <v>168</v>
      </c>
      <c r="E58" s="18" t="s">
        <v>163</v>
      </c>
      <c r="F58" s="18" t="s">
        <v>164</v>
      </c>
      <c r="G58" s="18" t="s">
        <v>164</v>
      </c>
      <c r="H58" s="20">
        <v>1.9525330000000001</v>
      </c>
      <c r="I58" s="18" t="s">
        <v>283</v>
      </c>
      <c r="J58" s="21">
        <v>114615621.04000001</v>
      </c>
      <c r="K58" s="21">
        <v>109147188.40000001</v>
      </c>
      <c r="L58" s="21">
        <v>93683421.450000003</v>
      </c>
      <c r="M58" s="21">
        <v>83760651.150000006</v>
      </c>
      <c r="N58" s="21">
        <v>80260757.650000006</v>
      </c>
      <c r="O58" s="22">
        <v>24</v>
      </c>
      <c r="P58" s="22">
        <v>24</v>
      </c>
      <c r="Q58" s="22">
        <v>24</v>
      </c>
      <c r="R58" s="22">
        <v>24</v>
      </c>
      <c r="S58" s="22">
        <v>24</v>
      </c>
      <c r="T58" s="18" t="s">
        <v>377</v>
      </c>
      <c r="U58" s="18" t="s">
        <v>377</v>
      </c>
    </row>
    <row r="59" spans="1:21" x14ac:dyDescent="0.25">
      <c r="A59" s="23" t="s">
        <v>307</v>
      </c>
      <c r="B59" s="24" t="s">
        <v>308</v>
      </c>
      <c r="C59" s="25">
        <v>2E-3</v>
      </c>
      <c r="D59" s="24" t="s">
        <v>168</v>
      </c>
      <c r="E59" s="24" t="s">
        <v>163</v>
      </c>
      <c r="F59" s="24" t="s">
        <v>164</v>
      </c>
      <c r="G59" s="24" t="s">
        <v>164</v>
      </c>
      <c r="H59" s="26">
        <v>1.969687</v>
      </c>
      <c r="I59" s="24" t="s">
        <v>283</v>
      </c>
      <c r="J59" s="27">
        <v>116708823.13</v>
      </c>
      <c r="K59" s="27">
        <v>111178915.37</v>
      </c>
      <c r="L59" s="27">
        <v>95373734</v>
      </c>
      <c r="M59" s="27">
        <v>85335055.430000007</v>
      </c>
      <c r="N59" s="27">
        <v>80947178.219999999</v>
      </c>
      <c r="O59" s="28">
        <v>23</v>
      </c>
      <c r="P59" s="28">
        <v>23</v>
      </c>
      <c r="Q59" s="28">
        <v>23</v>
      </c>
      <c r="R59" s="28">
        <v>23</v>
      </c>
      <c r="S59" s="28">
        <v>23</v>
      </c>
      <c r="T59" s="24" t="s">
        <v>377</v>
      </c>
      <c r="U59" s="24" t="s">
        <v>377</v>
      </c>
    </row>
    <row r="60" spans="1:21" x14ac:dyDescent="0.25">
      <c r="A60" s="17" t="s">
        <v>309</v>
      </c>
      <c r="B60" s="18" t="s">
        <v>310</v>
      </c>
      <c r="C60" s="19">
        <v>2E-3</v>
      </c>
      <c r="D60" s="18" t="s">
        <v>168</v>
      </c>
      <c r="E60" s="18" t="s">
        <v>163</v>
      </c>
      <c r="F60" s="18" t="s">
        <v>164</v>
      </c>
      <c r="G60" s="18" t="s">
        <v>164</v>
      </c>
      <c r="H60" s="20">
        <v>1.913095</v>
      </c>
      <c r="I60" s="18" t="s">
        <v>311</v>
      </c>
      <c r="J60" s="21">
        <v>105745372.12</v>
      </c>
      <c r="K60" s="21">
        <v>100477815.34</v>
      </c>
      <c r="L60" s="21">
        <v>86397585.609999999</v>
      </c>
      <c r="M60" s="21">
        <v>77356394.109999999</v>
      </c>
      <c r="N60" s="21">
        <v>73473312.120000005</v>
      </c>
      <c r="O60" s="22">
        <v>49</v>
      </c>
      <c r="P60" s="22">
        <v>49</v>
      </c>
      <c r="Q60" s="22">
        <v>49</v>
      </c>
      <c r="R60" s="22">
        <v>49</v>
      </c>
      <c r="S60" s="22">
        <v>49</v>
      </c>
      <c r="T60" s="18" t="s">
        <v>377</v>
      </c>
      <c r="U60" s="18" t="s">
        <v>377</v>
      </c>
    </row>
    <row r="61" spans="1:21" x14ac:dyDescent="0.25">
      <c r="A61" s="23" t="s">
        <v>312</v>
      </c>
      <c r="B61" s="24" t="s">
        <v>313</v>
      </c>
      <c r="C61" s="25">
        <v>2E-3</v>
      </c>
      <c r="D61" s="24" t="s">
        <v>168</v>
      </c>
      <c r="E61" s="24" t="s">
        <v>163</v>
      </c>
      <c r="F61" s="24" t="s">
        <v>164</v>
      </c>
      <c r="G61" s="24" t="s">
        <v>164</v>
      </c>
      <c r="H61" s="26">
        <v>1.913918</v>
      </c>
      <c r="I61" s="24" t="s">
        <v>311</v>
      </c>
      <c r="J61" s="27">
        <v>98680419.189999998</v>
      </c>
      <c r="K61" s="27">
        <v>93767909.439999998</v>
      </c>
      <c r="L61" s="27">
        <v>80618996.980000004</v>
      </c>
      <c r="M61" s="27">
        <v>72194873.840000004</v>
      </c>
      <c r="N61" s="27">
        <v>68553009.900000006</v>
      </c>
      <c r="O61" s="28">
        <v>31</v>
      </c>
      <c r="P61" s="28">
        <v>31</v>
      </c>
      <c r="Q61" s="28">
        <v>31</v>
      </c>
      <c r="R61" s="28">
        <v>31</v>
      </c>
      <c r="S61" s="28">
        <v>31</v>
      </c>
      <c r="T61" s="24" t="s">
        <v>377</v>
      </c>
      <c r="U61" s="24" t="s">
        <v>377</v>
      </c>
    </row>
    <row r="62" spans="1:21" x14ac:dyDescent="0.25">
      <c r="A62" s="17" t="s">
        <v>314</v>
      </c>
      <c r="B62" s="18" t="s">
        <v>315</v>
      </c>
      <c r="C62" s="19">
        <v>2E-3</v>
      </c>
      <c r="D62" s="18" t="s">
        <v>168</v>
      </c>
      <c r="E62" s="18" t="s">
        <v>163</v>
      </c>
      <c r="F62" s="18" t="s">
        <v>164</v>
      </c>
      <c r="G62" s="18" t="s">
        <v>164</v>
      </c>
      <c r="H62" s="20">
        <v>1.8605769999999999</v>
      </c>
      <c r="I62" s="18" t="s">
        <v>316</v>
      </c>
      <c r="J62" s="21">
        <v>97225511.709999993</v>
      </c>
      <c r="K62" s="21">
        <v>92436217.269999996</v>
      </c>
      <c r="L62" s="21">
        <v>79474264.219999999</v>
      </c>
      <c r="M62" s="21">
        <v>71158250.159999996</v>
      </c>
      <c r="N62" s="21">
        <v>67767365.390000001</v>
      </c>
      <c r="O62" s="22">
        <v>40</v>
      </c>
      <c r="P62" s="22">
        <v>40</v>
      </c>
      <c r="Q62" s="22">
        <v>40</v>
      </c>
      <c r="R62" s="22">
        <v>40</v>
      </c>
      <c r="S62" s="22">
        <v>40</v>
      </c>
      <c r="T62" s="18" t="s">
        <v>377</v>
      </c>
      <c r="U62" s="18" t="s">
        <v>377</v>
      </c>
    </row>
    <row r="63" spans="1:21" x14ac:dyDescent="0.25">
      <c r="A63" s="23" t="s">
        <v>317</v>
      </c>
      <c r="B63" s="24" t="s">
        <v>318</v>
      </c>
      <c r="C63" s="25">
        <v>2E-3</v>
      </c>
      <c r="D63" s="24" t="s">
        <v>168</v>
      </c>
      <c r="E63" s="24" t="s">
        <v>163</v>
      </c>
      <c r="F63" s="24" t="s">
        <v>164</v>
      </c>
      <c r="G63" s="24" t="s">
        <v>164</v>
      </c>
      <c r="H63" s="26">
        <v>1.174571</v>
      </c>
      <c r="I63" s="24" t="s">
        <v>319</v>
      </c>
      <c r="J63" s="27">
        <v>192399688.58000001</v>
      </c>
      <c r="K63" s="27">
        <v>177915689.11000001</v>
      </c>
      <c r="L63" s="24" t="s">
        <v>147</v>
      </c>
      <c r="M63" s="24" t="s">
        <v>147</v>
      </c>
      <c r="N63" s="24" t="s">
        <v>147</v>
      </c>
      <c r="O63" s="28">
        <v>100</v>
      </c>
      <c r="P63" s="28">
        <v>100</v>
      </c>
      <c r="Q63" s="24" t="s">
        <v>147</v>
      </c>
      <c r="R63" s="24" t="s">
        <v>147</v>
      </c>
      <c r="S63" s="24" t="s">
        <v>147</v>
      </c>
      <c r="T63" s="24" t="s">
        <v>377</v>
      </c>
      <c r="U63" s="24" t="s">
        <v>377</v>
      </c>
    </row>
    <row r="64" spans="1:21" x14ac:dyDescent="0.25">
      <c r="A64" s="17" t="s">
        <v>320</v>
      </c>
      <c r="B64" s="18" t="s">
        <v>321</v>
      </c>
      <c r="C64" s="19">
        <v>2E-3</v>
      </c>
      <c r="D64" s="18" t="s">
        <v>162</v>
      </c>
      <c r="E64" s="18" t="s">
        <v>163</v>
      </c>
      <c r="F64" s="18" t="s">
        <v>164</v>
      </c>
      <c r="G64" s="18" t="s">
        <v>164</v>
      </c>
      <c r="H64" s="20">
        <v>1.8328930000000001</v>
      </c>
      <c r="I64" s="18" t="s">
        <v>322</v>
      </c>
      <c r="J64" s="21">
        <v>9656660209.9899998</v>
      </c>
      <c r="K64" s="21">
        <v>9050009625.9599991</v>
      </c>
      <c r="L64" s="21">
        <v>10820710006.940001</v>
      </c>
      <c r="M64" s="21">
        <v>6269154648.1700001</v>
      </c>
      <c r="N64" s="21">
        <v>2395764150.75</v>
      </c>
      <c r="O64" s="22">
        <v>1326</v>
      </c>
      <c r="P64" s="22">
        <v>1280</v>
      </c>
      <c r="Q64" s="22">
        <v>1233</v>
      </c>
      <c r="R64" s="22">
        <v>875</v>
      </c>
      <c r="S64" s="22">
        <v>327</v>
      </c>
      <c r="T64" s="18" t="s">
        <v>377</v>
      </c>
      <c r="U64" s="18" t="s">
        <v>377</v>
      </c>
    </row>
    <row r="65" spans="1:21" x14ac:dyDescent="0.25">
      <c r="A65" s="23" t="s">
        <v>323</v>
      </c>
      <c r="B65" s="24" t="s">
        <v>324</v>
      </c>
      <c r="C65" s="25">
        <v>2E-3</v>
      </c>
      <c r="D65" s="24" t="s">
        <v>162</v>
      </c>
      <c r="E65" s="24" t="s">
        <v>163</v>
      </c>
      <c r="F65" s="24" t="s">
        <v>164</v>
      </c>
      <c r="G65" s="24" t="s">
        <v>164</v>
      </c>
      <c r="H65" s="26">
        <v>1.449225</v>
      </c>
      <c r="I65" s="24" t="s">
        <v>325</v>
      </c>
      <c r="J65" s="27">
        <v>196642130.94</v>
      </c>
      <c r="K65" s="27">
        <v>140807777.25</v>
      </c>
      <c r="L65" s="27">
        <v>292020299.56</v>
      </c>
      <c r="M65" s="27">
        <v>142805949.90000001</v>
      </c>
      <c r="N65" s="27">
        <v>133871303.23999999</v>
      </c>
      <c r="O65" s="28">
        <v>87</v>
      </c>
      <c r="P65" s="28">
        <v>92</v>
      </c>
      <c r="Q65" s="28">
        <v>137</v>
      </c>
      <c r="R65" s="28">
        <v>88</v>
      </c>
      <c r="S65" s="28">
        <v>43</v>
      </c>
      <c r="T65" s="24" t="s">
        <v>377</v>
      </c>
      <c r="U65" s="24" t="s">
        <v>377</v>
      </c>
    </row>
    <row r="66" spans="1:21" x14ac:dyDescent="0.25">
      <c r="A66" s="17" t="s">
        <v>326</v>
      </c>
      <c r="B66" s="18" t="s">
        <v>327</v>
      </c>
      <c r="C66" s="19">
        <v>2E-3</v>
      </c>
      <c r="D66" s="18" t="s">
        <v>162</v>
      </c>
      <c r="E66" s="18" t="s">
        <v>163</v>
      </c>
      <c r="F66" s="18" t="s">
        <v>164</v>
      </c>
      <c r="G66" s="18" t="s">
        <v>164</v>
      </c>
      <c r="H66" s="20">
        <v>1.41178</v>
      </c>
      <c r="I66" s="18" t="s">
        <v>250</v>
      </c>
      <c r="J66" s="21">
        <v>231368459.38</v>
      </c>
      <c r="K66" s="21">
        <v>158663542.84999999</v>
      </c>
      <c r="L66" s="21">
        <v>373420177.11000001</v>
      </c>
      <c r="M66" s="21">
        <v>147923821.13999999</v>
      </c>
      <c r="N66" s="21">
        <v>172547512.66999999</v>
      </c>
      <c r="O66" s="22">
        <v>105</v>
      </c>
      <c r="P66" s="22">
        <v>88</v>
      </c>
      <c r="Q66" s="22">
        <v>130</v>
      </c>
      <c r="R66" s="22">
        <v>50</v>
      </c>
      <c r="S66" s="22">
        <v>25</v>
      </c>
      <c r="T66" s="18" t="s">
        <v>377</v>
      </c>
      <c r="U66" s="18" t="s">
        <v>377</v>
      </c>
    </row>
    <row r="67" spans="1:21" x14ac:dyDescent="0.25">
      <c r="A67" s="23" t="s">
        <v>328</v>
      </c>
      <c r="B67" s="24" t="s">
        <v>329</v>
      </c>
      <c r="C67" s="25">
        <v>2E-3</v>
      </c>
      <c r="D67" s="24" t="s">
        <v>162</v>
      </c>
      <c r="E67" s="24" t="s">
        <v>163</v>
      </c>
      <c r="F67" s="24" t="s">
        <v>164</v>
      </c>
      <c r="G67" s="24" t="s">
        <v>164</v>
      </c>
      <c r="H67" s="26">
        <v>2.9304950000000001</v>
      </c>
      <c r="I67" s="24" t="s">
        <v>330</v>
      </c>
      <c r="J67" s="27">
        <v>2060123288.4300001</v>
      </c>
      <c r="K67" s="27">
        <v>1822392479.27</v>
      </c>
      <c r="L67" s="27">
        <v>1792719971.6700001</v>
      </c>
      <c r="M67" s="27">
        <v>2294548663.3299999</v>
      </c>
      <c r="N67" s="27">
        <v>1007102671.08</v>
      </c>
      <c r="O67" s="28">
        <v>475</v>
      </c>
      <c r="P67" s="28">
        <v>481</v>
      </c>
      <c r="Q67" s="28">
        <v>458</v>
      </c>
      <c r="R67" s="28">
        <v>466</v>
      </c>
      <c r="S67" s="28">
        <v>314</v>
      </c>
      <c r="T67" s="24" t="s">
        <v>377</v>
      </c>
      <c r="U67" s="24" t="s">
        <v>377</v>
      </c>
    </row>
    <row r="68" spans="1:21" x14ac:dyDescent="0.25">
      <c r="A68" s="17" t="s">
        <v>331</v>
      </c>
      <c r="B68" s="18" t="s">
        <v>332</v>
      </c>
      <c r="C68" s="19">
        <v>0.02</v>
      </c>
      <c r="D68" s="18" t="s">
        <v>334</v>
      </c>
      <c r="E68" s="18" t="s">
        <v>163</v>
      </c>
      <c r="F68" s="18" t="s">
        <v>164</v>
      </c>
      <c r="G68" s="18" t="s">
        <v>164</v>
      </c>
      <c r="H68" s="20">
        <v>1.0795399999999999</v>
      </c>
      <c r="I68" s="18" t="s">
        <v>333</v>
      </c>
      <c r="J68" s="21">
        <v>7982090.54</v>
      </c>
      <c r="K68" s="21">
        <v>7638581.0499999998</v>
      </c>
      <c r="L68" s="21">
        <v>8963618.3399999999</v>
      </c>
      <c r="M68" s="21">
        <v>14704549.68</v>
      </c>
      <c r="N68" s="21">
        <v>20350870.93</v>
      </c>
      <c r="O68" s="22">
        <v>543</v>
      </c>
      <c r="P68" s="22">
        <v>552</v>
      </c>
      <c r="Q68" s="22">
        <v>682</v>
      </c>
      <c r="R68" s="22">
        <v>928</v>
      </c>
      <c r="S68" s="22">
        <v>1236</v>
      </c>
      <c r="T68" s="18" t="s">
        <v>377</v>
      </c>
      <c r="U68" s="18" t="s">
        <v>377</v>
      </c>
    </row>
    <row r="69" spans="1:21" x14ac:dyDescent="0.25">
      <c r="A69" s="23" t="s">
        <v>335</v>
      </c>
      <c r="B69" s="24" t="s">
        <v>336</v>
      </c>
      <c r="C69" s="25">
        <v>1.6E-2</v>
      </c>
      <c r="D69" s="24" t="s">
        <v>334</v>
      </c>
      <c r="E69" s="24" t="s">
        <v>163</v>
      </c>
      <c r="F69" s="24" t="s">
        <v>164</v>
      </c>
      <c r="G69" s="24" t="s">
        <v>164</v>
      </c>
      <c r="H69" s="26">
        <v>1.1412949999999999</v>
      </c>
      <c r="I69" s="24" t="s">
        <v>337</v>
      </c>
      <c r="J69" s="27">
        <v>13123250.93</v>
      </c>
      <c r="K69" s="27">
        <v>13185835.810000001</v>
      </c>
      <c r="L69" s="27">
        <v>20782669.210000001</v>
      </c>
      <c r="M69" s="27">
        <v>37937525.299999997</v>
      </c>
      <c r="N69" s="27">
        <v>25953416.359999999</v>
      </c>
      <c r="O69" s="28">
        <v>1162</v>
      </c>
      <c r="P69" s="28">
        <v>1250</v>
      </c>
      <c r="Q69" s="28">
        <v>1620</v>
      </c>
      <c r="R69" s="28">
        <v>1993</v>
      </c>
      <c r="S69" s="28">
        <v>1</v>
      </c>
      <c r="T69" s="24" t="s">
        <v>377</v>
      </c>
      <c r="U69" s="24" t="s">
        <v>377</v>
      </c>
    </row>
    <row r="70" spans="1:21" x14ac:dyDescent="0.25">
      <c r="A70" s="17" t="s">
        <v>338</v>
      </c>
      <c r="B70" s="18" t="s">
        <v>339</v>
      </c>
      <c r="C70" s="19">
        <v>1.4999999999999999E-2</v>
      </c>
      <c r="D70" s="18" t="s">
        <v>334</v>
      </c>
      <c r="E70" s="18" t="s">
        <v>163</v>
      </c>
      <c r="F70" s="18" t="s">
        <v>164</v>
      </c>
      <c r="G70" s="18" t="s">
        <v>164</v>
      </c>
      <c r="H70" s="20">
        <v>2.2674820000000002</v>
      </c>
      <c r="I70" s="18" t="s">
        <v>340</v>
      </c>
      <c r="J70" s="21">
        <v>32868943</v>
      </c>
      <c r="K70" s="21">
        <v>29513150.530000001</v>
      </c>
      <c r="L70" s="21">
        <v>60494641.490000002</v>
      </c>
      <c r="M70" s="21">
        <v>79226981.959999993</v>
      </c>
      <c r="N70" s="21">
        <v>62266724.43</v>
      </c>
      <c r="O70" s="22">
        <v>1197</v>
      </c>
      <c r="P70" s="22">
        <v>1236</v>
      </c>
      <c r="Q70" s="22">
        <v>1511</v>
      </c>
      <c r="R70" s="22">
        <v>1771</v>
      </c>
      <c r="S70" s="22">
        <v>2096</v>
      </c>
      <c r="T70" s="18" t="s">
        <v>377</v>
      </c>
      <c r="U70" s="18" t="s">
        <v>377</v>
      </c>
    </row>
    <row r="71" spans="1:21" x14ac:dyDescent="0.25">
      <c r="A71" s="23" t="s">
        <v>341</v>
      </c>
      <c r="B71" s="24" t="s">
        <v>342</v>
      </c>
      <c r="C71" s="25">
        <v>0.04</v>
      </c>
      <c r="D71" s="24" t="s">
        <v>334</v>
      </c>
      <c r="E71" s="24" t="s">
        <v>163</v>
      </c>
      <c r="F71" s="24" t="s">
        <v>164</v>
      </c>
      <c r="G71" s="24" t="s">
        <v>164</v>
      </c>
      <c r="H71" s="26">
        <v>3.5012159999999999</v>
      </c>
      <c r="I71" s="24" t="s">
        <v>343</v>
      </c>
      <c r="J71" s="27">
        <v>66896713.18</v>
      </c>
      <c r="K71" s="27">
        <v>57431667.609999999</v>
      </c>
      <c r="L71" s="27">
        <v>86025458.109999999</v>
      </c>
      <c r="M71" s="27">
        <v>98300984</v>
      </c>
      <c r="N71" s="27">
        <v>137176588.63999999</v>
      </c>
      <c r="O71" s="28">
        <v>4307</v>
      </c>
      <c r="P71" s="28">
        <v>4381</v>
      </c>
      <c r="Q71" s="28">
        <v>4890</v>
      </c>
      <c r="R71" s="28">
        <v>5567</v>
      </c>
      <c r="S71" s="28">
        <v>6318</v>
      </c>
      <c r="T71" s="24" t="s">
        <v>377</v>
      </c>
      <c r="U71" s="24" t="s">
        <v>377</v>
      </c>
    </row>
    <row r="72" spans="1:21" x14ac:dyDescent="0.25">
      <c r="A72" s="17" t="s">
        <v>344</v>
      </c>
      <c r="B72" s="18" t="s">
        <v>345</v>
      </c>
      <c r="C72" s="19">
        <v>0.02</v>
      </c>
      <c r="D72" s="18" t="s">
        <v>334</v>
      </c>
      <c r="E72" s="18" t="s">
        <v>163</v>
      </c>
      <c r="F72" s="18" t="s">
        <v>164</v>
      </c>
      <c r="G72" s="18" t="s">
        <v>164</v>
      </c>
      <c r="H72" s="20">
        <v>0.81904299999999997</v>
      </c>
      <c r="I72" s="18" t="s">
        <v>346</v>
      </c>
      <c r="J72" s="21">
        <v>13970813.01</v>
      </c>
      <c r="K72" s="21">
        <v>11477100.24</v>
      </c>
      <c r="L72" s="21">
        <v>18782099.469999999</v>
      </c>
      <c r="M72" s="21">
        <v>23239134.760000002</v>
      </c>
      <c r="N72" s="21">
        <v>7306403.6900000004</v>
      </c>
      <c r="O72" s="22">
        <v>134</v>
      </c>
      <c r="P72" s="22">
        <v>134</v>
      </c>
      <c r="Q72" s="22">
        <v>190</v>
      </c>
      <c r="R72" s="22">
        <v>305</v>
      </c>
      <c r="S72" s="22">
        <v>314</v>
      </c>
      <c r="T72" s="18" t="s">
        <v>377</v>
      </c>
      <c r="U72" s="18" t="s">
        <v>377</v>
      </c>
    </row>
    <row r="73" spans="1:21" x14ac:dyDescent="0.25">
      <c r="A73" s="23" t="s">
        <v>347</v>
      </c>
      <c r="B73" s="24" t="s">
        <v>348</v>
      </c>
      <c r="C73" s="25">
        <v>6.9999999999999993E-3</v>
      </c>
      <c r="D73" s="24" t="s">
        <v>350</v>
      </c>
      <c r="E73" s="24" t="s">
        <v>163</v>
      </c>
      <c r="F73" s="24" t="s">
        <v>164</v>
      </c>
      <c r="G73" s="24" t="s">
        <v>164</v>
      </c>
      <c r="H73" s="26">
        <v>1.801437</v>
      </c>
      <c r="I73" s="24" t="s">
        <v>349</v>
      </c>
      <c r="J73" s="27">
        <v>77881195.780000001</v>
      </c>
      <c r="K73" s="27">
        <v>117362050.39</v>
      </c>
      <c r="L73" s="27">
        <v>34918060.509999998</v>
      </c>
      <c r="M73" s="27">
        <v>14659819.390000001</v>
      </c>
      <c r="N73" s="24" t="s">
        <v>147</v>
      </c>
      <c r="O73" s="28">
        <v>13</v>
      </c>
      <c r="P73" s="28">
        <v>12</v>
      </c>
      <c r="Q73" s="28">
        <v>12</v>
      </c>
      <c r="R73" s="28">
        <v>6</v>
      </c>
      <c r="S73" s="24" t="s">
        <v>147</v>
      </c>
      <c r="T73" s="24" t="s">
        <v>377</v>
      </c>
      <c r="U73" s="24" t="s">
        <v>377</v>
      </c>
    </row>
    <row r="74" spans="1:21" x14ac:dyDescent="0.25">
      <c r="A74" s="17" t="s">
        <v>351</v>
      </c>
      <c r="B74" s="18" t="s">
        <v>352</v>
      </c>
      <c r="C74" s="19">
        <v>2E-3</v>
      </c>
      <c r="D74" s="18" t="s">
        <v>162</v>
      </c>
      <c r="E74" s="18" t="s">
        <v>163</v>
      </c>
      <c r="F74" s="18" t="s">
        <v>164</v>
      </c>
      <c r="G74" s="18" t="s">
        <v>164</v>
      </c>
      <c r="H74" s="20">
        <v>2.177737</v>
      </c>
      <c r="I74" s="18" t="s">
        <v>353</v>
      </c>
      <c r="J74" s="21">
        <v>2261669065.1700001</v>
      </c>
      <c r="K74" s="21">
        <v>2360710492.1399999</v>
      </c>
      <c r="L74" s="21">
        <v>2288190387</v>
      </c>
      <c r="M74" s="21">
        <v>2864261800.7600002</v>
      </c>
      <c r="N74" s="21">
        <v>4161442338.5</v>
      </c>
      <c r="O74" s="22">
        <v>332</v>
      </c>
      <c r="P74" s="22">
        <v>344</v>
      </c>
      <c r="Q74" s="22">
        <v>378</v>
      </c>
      <c r="R74" s="22">
        <v>483</v>
      </c>
      <c r="S74" s="22">
        <v>601</v>
      </c>
      <c r="T74" s="18" t="s">
        <v>377</v>
      </c>
      <c r="U74" s="18" t="s">
        <v>377</v>
      </c>
    </row>
    <row r="75" spans="1:21" x14ac:dyDescent="0.25">
      <c r="A75" s="23" t="s">
        <v>354</v>
      </c>
      <c r="B75" s="24" t="s">
        <v>355</v>
      </c>
      <c r="C75" s="25">
        <v>1.4999999999999999E-2</v>
      </c>
      <c r="D75" s="24" t="s">
        <v>334</v>
      </c>
      <c r="E75" s="24" t="s">
        <v>163</v>
      </c>
      <c r="F75" s="24" t="s">
        <v>164</v>
      </c>
      <c r="G75" s="24" t="s">
        <v>164</v>
      </c>
      <c r="H75" s="26">
        <v>4.1995760000000004</v>
      </c>
      <c r="I75" s="24" t="s">
        <v>356</v>
      </c>
      <c r="J75" s="27">
        <v>374742233.45999998</v>
      </c>
      <c r="K75" s="27">
        <v>247805175.52000001</v>
      </c>
      <c r="L75" s="27">
        <v>264118420.68000001</v>
      </c>
      <c r="M75" s="27">
        <v>432533381.33999997</v>
      </c>
      <c r="N75" s="27">
        <v>564330867.07000005</v>
      </c>
      <c r="O75" s="28">
        <v>33650</v>
      </c>
      <c r="P75" s="28">
        <v>34231</v>
      </c>
      <c r="Q75" s="28">
        <v>35439</v>
      </c>
      <c r="R75" s="28">
        <v>38316</v>
      </c>
      <c r="S75" s="28">
        <v>43336</v>
      </c>
      <c r="T75" s="24" t="s">
        <v>377</v>
      </c>
      <c r="U75" s="24" t="s">
        <v>377</v>
      </c>
    </row>
    <row r="76" spans="1:21" x14ac:dyDescent="0.25">
      <c r="A76" s="17" t="s">
        <v>357</v>
      </c>
      <c r="B76" s="18" t="s">
        <v>358</v>
      </c>
      <c r="C76" s="19">
        <v>5.0000000000000001E-3</v>
      </c>
      <c r="D76" s="18" t="s">
        <v>334</v>
      </c>
      <c r="E76" s="18" t="s">
        <v>163</v>
      </c>
      <c r="F76" s="18" t="s">
        <v>164</v>
      </c>
      <c r="G76" s="18" t="s">
        <v>164</v>
      </c>
      <c r="H76" s="20">
        <v>0.44366699999999998</v>
      </c>
      <c r="I76" s="18" t="s">
        <v>359</v>
      </c>
      <c r="J76" s="21">
        <v>14737564.210000001</v>
      </c>
      <c r="K76" s="21">
        <v>9805061.0399999991</v>
      </c>
      <c r="L76" s="21">
        <v>15085247.529999999</v>
      </c>
      <c r="M76" s="21">
        <v>24536040.02</v>
      </c>
      <c r="N76" s="21">
        <v>29036515.239999998</v>
      </c>
      <c r="O76" s="22">
        <v>3857</v>
      </c>
      <c r="P76" s="22">
        <v>3934</v>
      </c>
      <c r="Q76" s="22">
        <v>4157</v>
      </c>
      <c r="R76" s="22">
        <v>4561</v>
      </c>
      <c r="S76" s="22">
        <v>5053</v>
      </c>
      <c r="T76" s="18" t="s">
        <v>377</v>
      </c>
      <c r="U76" s="18" t="s">
        <v>377</v>
      </c>
    </row>
    <row r="77" spans="1:21" x14ac:dyDescent="0.25">
      <c r="A77" s="23" t="s">
        <v>360</v>
      </c>
      <c r="B77" s="24" t="s">
        <v>361</v>
      </c>
      <c r="C77" s="25">
        <v>2E-3</v>
      </c>
      <c r="D77" s="24" t="s">
        <v>162</v>
      </c>
      <c r="E77" s="24" t="s">
        <v>163</v>
      </c>
      <c r="F77" s="24" t="s">
        <v>164</v>
      </c>
      <c r="G77" s="24" t="s">
        <v>164</v>
      </c>
      <c r="H77" s="26">
        <v>3.2568489999999999</v>
      </c>
      <c r="I77" s="24" t="s">
        <v>362</v>
      </c>
      <c r="J77" s="27">
        <v>291821374.93000001</v>
      </c>
      <c r="K77" s="27">
        <v>287214731.60000002</v>
      </c>
      <c r="L77" s="27">
        <v>313578020.22000003</v>
      </c>
      <c r="M77" s="27">
        <v>271416355.87</v>
      </c>
      <c r="N77" s="27">
        <v>190013757.28999999</v>
      </c>
      <c r="O77" s="28">
        <v>147</v>
      </c>
      <c r="P77" s="28">
        <v>152</v>
      </c>
      <c r="Q77" s="28">
        <v>153</v>
      </c>
      <c r="R77" s="28">
        <v>126</v>
      </c>
      <c r="S77" s="28">
        <v>99</v>
      </c>
      <c r="T77" s="24" t="s">
        <v>377</v>
      </c>
      <c r="U77" s="24" t="s">
        <v>377</v>
      </c>
    </row>
    <row r="78" spans="1:21" x14ac:dyDescent="0.25">
      <c r="A78" s="17" t="s">
        <v>363</v>
      </c>
      <c r="B78" s="18" t="s">
        <v>364</v>
      </c>
      <c r="C78" s="19">
        <v>1.4999999999999999E-2</v>
      </c>
      <c r="D78" s="18" t="s">
        <v>334</v>
      </c>
      <c r="E78" s="18" t="s">
        <v>163</v>
      </c>
      <c r="F78" s="18" t="s">
        <v>164</v>
      </c>
      <c r="G78" s="18" t="s">
        <v>164</v>
      </c>
      <c r="H78" s="20">
        <v>1.037946</v>
      </c>
      <c r="I78" s="18" t="s">
        <v>365</v>
      </c>
      <c r="J78" s="21">
        <v>3504764.57</v>
      </c>
      <c r="K78" s="21">
        <v>3322969.95</v>
      </c>
      <c r="L78" s="21">
        <v>6351853.0599999996</v>
      </c>
      <c r="M78" s="21">
        <v>7342095.3700000001</v>
      </c>
      <c r="N78" s="21">
        <v>6967790</v>
      </c>
      <c r="O78" s="22">
        <v>237</v>
      </c>
      <c r="P78" s="22">
        <v>235</v>
      </c>
      <c r="Q78" s="22">
        <v>297</v>
      </c>
      <c r="R78" s="22">
        <v>388</v>
      </c>
      <c r="S78" s="22">
        <v>455</v>
      </c>
      <c r="T78" s="18" t="s">
        <v>377</v>
      </c>
      <c r="U78" s="18" t="s">
        <v>377</v>
      </c>
    </row>
    <row r="79" spans="1:21" x14ac:dyDescent="0.25">
      <c r="A79" s="23" t="s">
        <v>366</v>
      </c>
      <c r="B79" s="24" t="s">
        <v>367</v>
      </c>
      <c r="C79" s="25">
        <v>0.02</v>
      </c>
      <c r="D79" s="24" t="s">
        <v>334</v>
      </c>
      <c r="E79" s="24" t="s">
        <v>163</v>
      </c>
      <c r="F79" s="24" t="s">
        <v>164</v>
      </c>
      <c r="G79" s="24" t="s">
        <v>164</v>
      </c>
      <c r="H79" s="26">
        <v>5.6878310000000001</v>
      </c>
      <c r="I79" s="24" t="s">
        <v>368</v>
      </c>
      <c r="J79" s="27">
        <v>302334010.86000001</v>
      </c>
      <c r="K79" s="27">
        <v>207443165.19</v>
      </c>
      <c r="L79" s="27">
        <v>359668176.67000002</v>
      </c>
      <c r="M79" s="27">
        <v>624279394.25</v>
      </c>
      <c r="N79" s="27">
        <v>807026160.25999999</v>
      </c>
      <c r="O79" s="28">
        <v>26595</v>
      </c>
      <c r="P79" s="28">
        <v>27264</v>
      </c>
      <c r="Q79" s="28">
        <v>29593</v>
      </c>
      <c r="R79" s="28">
        <v>33429</v>
      </c>
      <c r="S79" s="28">
        <v>38468</v>
      </c>
      <c r="T79" s="24" t="s">
        <v>377</v>
      </c>
      <c r="U79" s="24" t="s">
        <v>377</v>
      </c>
    </row>
    <row r="80" spans="1:21" x14ac:dyDescent="0.25">
      <c r="A80" s="17" t="s">
        <v>369</v>
      </c>
      <c r="B80" s="18" t="s">
        <v>370</v>
      </c>
      <c r="C80" s="19">
        <v>1.72E-2</v>
      </c>
      <c r="D80" s="18" t="s">
        <v>372</v>
      </c>
      <c r="E80" s="18" t="s">
        <v>163</v>
      </c>
      <c r="F80" s="18" t="s">
        <v>164</v>
      </c>
      <c r="G80" s="18" t="s">
        <v>164</v>
      </c>
      <c r="H80" s="20">
        <v>1.0804199999999999</v>
      </c>
      <c r="I80" s="18" t="s">
        <v>371</v>
      </c>
      <c r="J80" s="21">
        <v>330829196.83999997</v>
      </c>
      <c r="K80" s="21">
        <v>307949066.22000003</v>
      </c>
      <c r="L80" s="21">
        <v>318198094.83999997</v>
      </c>
      <c r="M80" s="21">
        <v>301193203.30000001</v>
      </c>
      <c r="N80" s="21">
        <v>302015440.5</v>
      </c>
      <c r="O80" s="22">
        <v>116</v>
      </c>
      <c r="P80" s="22">
        <v>116</v>
      </c>
      <c r="Q80" s="22">
        <v>116</v>
      </c>
      <c r="R80" s="22">
        <v>116</v>
      </c>
      <c r="S80" s="22">
        <v>116</v>
      </c>
      <c r="T80" s="19">
        <v>0.2</v>
      </c>
      <c r="U80" s="18" t="s">
        <v>377</v>
      </c>
    </row>
    <row r="81" spans="1:21" x14ac:dyDescent="0.25">
      <c r="A81" s="23" t="s">
        <v>373</v>
      </c>
      <c r="B81" s="24" t="s">
        <v>374</v>
      </c>
      <c r="C81" s="25">
        <v>1.72E-2</v>
      </c>
      <c r="D81" s="24" t="s">
        <v>372</v>
      </c>
      <c r="E81" s="24" t="s">
        <v>163</v>
      </c>
      <c r="F81" s="24" t="s">
        <v>164</v>
      </c>
      <c r="G81" s="24" t="s">
        <v>164</v>
      </c>
      <c r="H81" s="26">
        <v>1.1152770000000001</v>
      </c>
      <c r="I81" s="24" t="s">
        <v>375</v>
      </c>
      <c r="J81" s="27">
        <v>177238505.83000001</v>
      </c>
      <c r="K81" s="27">
        <v>161667708.53999999</v>
      </c>
      <c r="L81" s="27">
        <v>185290958.15000001</v>
      </c>
      <c r="M81" s="27">
        <v>205942289.02000001</v>
      </c>
      <c r="N81" s="27">
        <v>224084479.19999999</v>
      </c>
      <c r="O81" s="28">
        <v>60</v>
      </c>
      <c r="P81" s="28">
        <v>60</v>
      </c>
      <c r="Q81" s="28">
        <v>60</v>
      </c>
      <c r="R81" s="28">
        <v>60</v>
      </c>
      <c r="S81" s="28">
        <v>60</v>
      </c>
      <c r="T81" s="25">
        <v>0.2</v>
      </c>
      <c r="U81" s="24" t="s">
        <v>377</v>
      </c>
    </row>
    <row r="82" spans="1:21" x14ac:dyDescent="0.25">
      <c r="A82" s="17" t="s">
        <v>376</v>
      </c>
      <c r="B82" s="18" t="s">
        <v>147</v>
      </c>
      <c r="C82" s="18" t="s">
        <v>377</v>
      </c>
      <c r="D82" s="18" t="s">
        <v>147</v>
      </c>
      <c r="E82" s="18" t="s">
        <v>147</v>
      </c>
      <c r="F82" s="18" t="s">
        <v>147</v>
      </c>
      <c r="G82" s="18" t="s">
        <v>147</v>
      </c>
      <c r="H82" s="18" t="s">
        <v>147</v>
      </c>
      <c r="I82" s="18" t="s">
        <v>147</v>
      </c>
      <c r="J82" s="18" t="s">
        <v>147</v>
      </c>
      <c r="K82" s="18" t="s">
        <v>147</v>
      </c>
      <c r="L82" s="18" t="s">
        <v>147</v>
      </c>
      <c r="M82" s="18" t="s">
        <v>147</v>
      </c>
      <c r="N82" s="18" t="s">
        <v>147</v>
      </c>
      <c r="O82" s="18" t="s">
        <v>147</v>
      </c>
      <c r="P82" s="18" t="s">
        <v>147</v>
      </c>
      <c r="Q82" s="18" t="s">
        <v>147</v>
      </c>
      <c r="R82" s="18" t="s">
        <v>147</v>
      </c>
      <c r="S82" s="18" t="s">
        <v>147</v>
      </c>
      <c r="T82" s="18" t="s">
        <v>377</v>
      </c>
      <c r="U82" s="18" t="s">
        <v>377</v>
      </c>
    </row>
    <row r="83" spans="1:21" x14ac:dyDescent="0.25">
      <c r="A83" s="23" t="s">
        <v>378</v>
      </c>
      <c r="B83" s="24" t="s">
        <v>147</v>
      </c>
      <c r="C83" s="24" t="s">
        <v>377</v>
      </c>
      <c r="D83" s="24" t="s">
        <v>147</v>
      </c>
      <c r="E83" s="24" t="s">
        <v>147</v>
      </c>
      <c r="F83" s="24" t="s">
        <v>147</v>
      </c>
      <c r="G83" s="24" t="s">
        <v>147</v>
      </c>
      <c r="H83" s="24" t="s">
        <v>147</v>
      </c>
      <c r="I83" s="24" t="s">
        <v>147</v>
      </c>
      <c r="J83" s="24" t="s">
        <v>147</v>
      </c>
      <c r="K83" s="24" t="s">
        <v>147</v>
      </c>
      <c r="L83" s="24" t="s">
        <v>147</v>
      </c>
      <c r="M83" s="24" t="s">
        <v>147</v>
      </c>
      <c r="N83" s="24" t="s">
        <v>147</v>
      </c>
      <c r="O83" s="24" t="s">
        <v>147</v>
      </c>
      <c r="P83" s="24" t="s">
        <v>147</v>
      </c>
      <c r="Q83" s="24" t="s">
        <v>147</v>
      </c>
      <c r="R83" s="24" t="s">
        <v>147</v>
      </c>
      <c r="S83" s="24" t="s">
        <v>147</v>
      </c>
      <c r="T83" s="24" t="s">
        <v>377</v>
      </c>
      <c r="U83" s="24" t="s">
        <v>377</v>
      </c>
    </row>
    <row r="84" spans="1:21" x14ac:dyDescent="0.25">
      <c r="A84" s="17" t="s">
        <v>379</v>
      </c>
      <c r="B84" s="18" t="s">
        <v>147</v>
      </c>
      <c r="C84" s="18" t="s">
        <v>377</v>
      </c>
      <c r="D84" s="18" t="s">
        <v>147</v>
      </c>
      <c r="E84" s="18" t="s">
        <v>147</v>
      </c>
      <c r="F84" s="18" t="s">
        <v>147</v>
      </c>
      <c r="G84" s="18" t="s">
        <v>147</v>
      </c>
      <c r="H84" s="18" t="s">
        <v>147</v>
      </c>
      <c r="I84" s="18" t="s">
        <v>147</v>
      </c>
      <c r="J84" s="18" t="s">
        <v>147</v>
      </c>
      <c r="K84" s="18" t="s">
        <v>147</v>
      </c>
      <c r="L84" s="18" t="s">
        <v>147</v>
      </c>
      <c r="M84" s="18" t="s">
        <v>147</v>
      </c>
      <c r="N84" s="18" t="s">
        <v>147</v>
      </c>
      <c r="O84" s="18" t="s">
        <v>147</v>
      </c>
      <c r="P84" s="18" t="s">
        <v>147</v>
      </c>
      <c r="Q84" s="18" t="s">
        <v>147</v>
      </c>
      <c r="R84" s="18" t="s">
        <v>147</v>
      </c>
      <c r="S84" s="18" t="s">
        <v>147</v>
      </c>
      <c r="T84" s="18" t="s">
        <v>377</v>
      </c>
      <c r="U84" s="18" t="s">
        <v>377</v>
      </c>
    </row>
    <row r="85" spans="1:21" x14ac:dyDescent="0.25">
      <c r="A85" s="23" t="s">
        <v>380</v>
      </c>
      <c r="B85" s="24" t="s">
        <v>147</v>
      </c>
      <c r="C85" s="24" t="s">
        <v>377</v>
      </c>
      <c r="D85" s="24" t="s">
        <v>147</v>
      </c>
      <c r="E85" s="24" t="s">
        <v>147</v>
      </c>
      <c r="F85" s="24" t="s">
        <v>147</v>
      </c>
      <c r="G85" s="24" t="s">
        <v>147</v>
      </c>
      <c r="H85" s="24" t="s">
        <v>147</v>
      </c>
      <c r="I85" s="24" t="s">
        <v>147</v>
      </c>
      <c r="J85" s="24" t="s">
        <v>147</v>
      </c>
      <c r="K85" s="24" t="s">
        <v>147</v>
      </c>
      <c r="L85" s="24" t="s">
        <v>147</v>
      </c>
      <c r="M85" s="24" t="s">
        <v>147</v>
      </c>
      <c r="N85" s="24" t="s">
        <v>147</v>
      </c>
      <c r="O85" s="24" t="s">
        <v>147</v>
      </c>
      <c r="P85" s="24" t="s">
        <v>147</v>
      </c>
      <c r="Q85" s="24" t="s">
        <v>147</v>
      </c>
      <c r="R85" s="24" t="s">
        <v>147</v>
      </c>
      <c r="S85" s="24" t="s">
        <v>147</v>
      </c>
      <c r="T85" s="24" t="s">
        <v>377</v>
      </c>
      <c r="U85" s="24" t="s">
        <v>377</v>
      </c>
    </row>
    <row r="86" spans="1:21" x14ac:dyDescent="0.25">
      <c r="A86" s="17" t="s">
        <v>381</v>
      </c>
      <c r="B86" s="18" t="s">
        <v>147</v>
      </c>
      <c r="C86" s="18" t="s">
        <v>377</v>
      </c>
      <c r="D86" s="18" t="s">
        <v>147</v>
      </c>
      <c r="E86" s="18" t="s">
        <v>147</v>
      </c>
      <c r="F86" s="18" t="s">
        <v>147</v>
      </c>
      <c r="G86" s="18" t="s">
        <v>147</v>
      </c>
      <c r="H86" s="18" t="s">
        <v>147</v>
      </c>
      <c r="I86" s="18" t="s">
        <v>147</v>
      </c>
      <c r="J86" s="18" t="s">
        <v>147</v>
      </c>
      <c r="K86" s="18" t="s">
        <v>147</v>
      </c>
      <c r="L86" s="18" t="s">
        <v>147</v>
      </c>
      <c r="M86" s="18" t="s">
        <v>147</v>
      </c>
      <c r="N86" s="18" t="s">
        <v>147</v>
      </c>
      <c r="O86" s="18" t="s">
        <v>147</v>
      </c>
      <c r="P86" s="18" t="s">
        <v>147</v>
      </c>
      <c r="Q86" s="18" t="s">
        <v>147</v>
      </c>
      <c r="R86" s="18" t="s">
        <v>147</v>
      </c>
      <c r="S86" s="18" t="s">
        <v>147</v>
      </c>
      <c r="T86" s="18" t="s">
        <v>377</v>
      </c>
      <c r="U86" s="18" t="s">
        <v>377</v>
      </c>
    </row>
    <row r="87" spans="1:21" x14ac:dyDescent="0.25">
      <c r="A87" s="23" t="s">
        <v>382</v>
      </c>
      <c r="B87" s="24" t="s">
        <v>147</v>
      </c>
      <c r="C87" s="24" t="s">
        <v>377</v>
      </c>
      <c r="D87" s="24" t="s">
        <v>147</v>
      </c>
      <c r="E87" s="24" t="s">
        <v>147</v>
      </c>
      <c r="F87" s="24" t="s">
        <v>147</v>
      </c>
      <c r="G87" s="24" t="s">
        <v>147</v>
      </c>
      <c r="H87" s="24" t="s">
        <v>147</v>
      </c>
      <c r="I87" s="24" t="s">
        <v>147</v>
      </c>
      <c r="J87" s="24" t="s">
        <v>147</v>
      </c>
      <c r="K87" s="24" t="s">
        <v>147</v>
      </c>
      <c r="L87" s="24" t="s">
        <v>147</v>
      </c>
      <c r="M87" s="24" t="s">
        <v>147</v>
      </c>
      <c r="N87" s="24" t="s">
        <v>147</v>
      </c>
      <c r="O87" s="24" t="s">
        <v>147</v>
      </c>
      <c r="P87" s="24" t="s">
        <v>147</v>
      </c>
      <c r="Q87" s="24" t="s">
        <v>147</v>
      </c>
      <c r="R87" s="24" t="s">
        <v>147</v>
      </c>
      <c r="S87" s="24" t="s">
        <v>147</v>
      </c>
      <c r="T87" s="24" t="s">
        <v>377</v>
      </c>
      <c r="U87" s="24" t="s">
        <v>377</v>
      </c>
    </row>
    <row r="88" spans="1:21" x14ac:dyDescent="0.25">
      <c r="A88" s="17" t="s">
        <v>383</v>
      </c>
      <c r="B88" s="18" t="s">
        <v>147</v>
      </c>
      <c r="C88" s="18" t="s">
        <v>377</v>
      </c>
      <c r="D88" s="18" t="s">
        <v>147</v>
      </c>
      <c r="E88" s="18" t="s">
        <v>147</v>
      </c>
      <c r="F88" s="18" t="s">
        <v>147</v>
      </c>
      <c r="G88" s="18" t="s">
        <v>147</v>
      </c>
      <c r="H88" s="18" t="s">
        <v>147</v>
      </c>
      <c r="I88" s="18" t="s">
        <v>147</v>
      </c>
      <c r="J88" s="18" t="s">
        <v>147</v>
      </c>
      <c r="K88" s="18" t="s">
        <v>147</v>
      </c>
      <c r="L88" s="18" t="s">
        <v>147</v>
      </c>
      <c r="M88" s="18" t="s">
        <v>147</v>
      </c>
      <c r="N88" s="18" t="s">
        <v>147</v>
      </c>
      <c r="O88" s="18" t="s">
        <v>147</v>
      </c>
      <c r="P88" s="18" t="s">
        <v>147</v>
      </c>
      <c r="Q88" s="18" t="s">
        <v>147</v>
      </c>
      <c r="R88" s="18" t="s">
        <v>147</v>
      </c>
      <c r="S88" s="18" t="s">
        <v>147</v>
      </c>
      <c r="T88" s="18" t="s">
        <v>377</v>
      </c>
      <c r="U88" s="18" t="s">
        <v>377</v>
      </c>
    </row>
    <row r="89" spans="1:21" x14ac:dyDescent="0.25">
      <c r="A89" s="23" t="s">
        <v>384</v>
      </c>
      <c r="B89" s="24" t="s">
        <v>147</v>
      </c>
      <c r="C89" s="24" t="s">
        <v>377</v>
      </c>
      <c r="D89" s="24" t="s">
        <v>147</v>
      </c>
      <c r="E89" s="24" t="s">
        <v>147</v>
      </c>
      <c r="F89" s="24" t="s">
        <v>147</v>
      </c>
      <c r="G89" s="24" t="s">
        <v>147</v>
      </c>
      <c r="H89" s="24" t="s">
        <v>147</v>
      </c>
      <c r="I89" s="24" t="s">
        <v>147</v>
      </c>
      <c r="J89" s="24" t="s">
        <v>147</v>
      </c>
      <c r="K89" s="24" t="s">
        <v>147</v>
      </c>
      <c r="L89" s="24" t="s">
        <v>147</v>
      </c>
      <c r="M89" s="24" t="s">
        <v>147</v>
      </c>
      <c r="N89" s="24" t="s">
        <v>147</v>
      </c>
      <c r="O89" s="24" t="s">
        <v>147</v>
      </c>
      <c r="P89" s="24" t="s">
        <v>147</v>
      </c>
      <c r="Q89" s="24" t="s">
        <v>147</v>
      </c>
      <c r="R89" s="24" t="s">
        <v>147</v>
      </c>
      <c r="S89" s="24" t="s">
        <v>147</v>
      </c>
      <c r="T89" s="24" t="s">
        <v>377</v>
      </c>
      <c r="U89" s="24" t="s">
        <v>377</v>
      </c>
    </row>
    <row r="90" spans="1:21" x14ac:dyDescent="0.25">
      <c r="A90" s="17" t="s">
        <v>385</v>
      </c>
      <c r="B90" s="18" t="s">
        <v>147</v>
      </c>
      <c r="C90" s="18" t="s">
        <v>377</v>
      </c>
      <c r="D90" s="18" t="s">
        <v>147</v>
      </c>
      <c r="E90" s="18" t="s">
        <v>147</v>
      </c>
      <c r="F90" s="18" t="s">
        <v>147</v>
      </c>
      <c r="G90" s="18" t="s">
        <v>147</v>
      </c>
      <c r="H90" s="18" t="s">
        <v>147</v>
      </c>
      <c r="I90" s="18" t="s">
        <v>147</v>
      </c>
      <c r="J90" s="18" t="s">
        <v>147</v>
      </c>
      <c r="K90" s="18" t="s">
        <v>147</v>
      </c>
      <c r="L90" s="18" t="s">
        <v>147</v>
      </c>
      <c r="M90" s="18" t="s">
        <v>147</v>
      </c>
      <c r="N90" s="18" t="s">
        <v>147</v>
      </c>
      <c r="O90" s="18" t="s">
        <v>147</v>
      </c>
      <c r="P90" s="18" t="s">
        <v>147</v>
      </c>
      <c r="Q90" s="18" t="s">
        <v>147</v>
      </c>
      <c r="R90" s="18" t="s">
        <v>147</v>
      </c>
      <c r="S90" s="18" t="s">
        <v>147</v>
      </c>
      <c r="T90" s="18" t="s">
        <v>377</v>
      </c>
      <c r="U90" s="18" t="s">
        <v>377</v>
      </c>
    </row>
    <row r="91" spans="1:21" x14ac:dyDescent="0.25">
      <c r="A91" s="23" t="s">
        <v>386</v>
      </c>
      <c r="B91" s="24" t="s">
        <v>147</v>
      </c>
      <c r="C91" s="24" t="s">
        <v>377</v>
      </c>
      <c r="D91" s="24" t="s">
        <v>147</v>
      </c>
      <c r="E91" s="24" t="s">
        <v>147</v>
      </c>
      <c r="F91" s="24" t="s">
        <v>147</v>
      </c>
      <c r="G91" s="24" t="s">
        <v>147</v>
      </c>
      <c r="H91" s="24" t="s">
        <v>147</v>
      </c>
      <c r="I91" s="24" t="s">
        <v>147</v>
      </c>
      <c r="J91" s="24" t="s">
        <v>147</v>
      </c>
      <c r="K91" s="24" t="s">
        <v>147</v>
      </c>
      <c r="L91" s="24" t="s">
        <v>147</v>
      </c>
      <c r="M91" s="24" t="s">
        <v>147</v>
      </c>
      <c r="N91" s="24" t="s">
        <v>147</v>
      </c>
      <c r="O91" s="24" t="s">
        <v>147</v>
      </c>
      <c r="P91" s="24" t="s">
        <v>147</v>
      </c>
      <c r="Q91" s="24" t="s">
        <v>147</v>
      </c>
      <c r="R91" s="24" t="s">
        <v>147</v>
      </c>
      <c r="S91" s="24" t="s">
        <v>147</v>
      </c>
      <c r="T91" s="24" t="s">
        <v>377</v>
      </c>
      <c r="U91" s="24" t="s">
        <v>377</v>
      </c>
    </row>
    <row r="92" spans="1:21" x14ac:dyDescent="0.25">
      <c r="A92" s="17" t="s">
        <v>387</v>
      </c>
      <c r="B92" s="18" t="s">
        <v>147</v>
      </c>
      <c r="C92" s="18" t="s">
        <v>377</v>
      </c>
      <c r="D92" s="18" t="s">
        <v>147</v>
      </c>
      <c r="E92" s="18" t="s">
        <v>147</v>
      </c>
      <c r="F92" s="18" t="s">
        <v>147</v>
      </c>
      <c r="G92" s="18" t="s">
        <v>147</v>
      </c>
      <c r="H92" s="18" t="s">
        <v>147</v>
      </c>
      <c r="I92" s="18" t="s">
        <v>147</v>
      </c>
      <c r="J92" s="18" t="s">
        <v>147</v>
      </c>
      <c r="K92" s="18" t="s">
        <v>147</v>
      </c>
      <c r="L92" s="18" t="s">
        <v>147</v>
      </c>
      <c r="M92" s="18" t="s">
        <v>147</v>
      </c>
      <c r="N92" s="18" t="s">
        <v>147</v>
      </c>
      <c r="O92" s="18" t="s">
        <v>147</v>
      </c>
      <c r="P92" s="18" t="s">
        <v>147</v>
      </c>
      <c r="Q92" s="18" t="s">
        <v>147</v>
      </c>
      <c r="R92" s="18" t="s">
        <v>147</v>
      </c>
      <c r="S92" s="18" t="s">
        <v>147</v>
      </c>
      <c r="T92" s="18" t="s">
        <v>377</v>
      </c>
      <c r="U92" s="18" t="s">
        <v>377</v>
      </c>
    </row>
    <row r="93" spans="1:21" x14ac:dyDescent="0.25">
      <c r="A93" s="23" t="s">
        <v>388</v>
      </c>
      <c r="B93" s="24" t="s">
        <v>147</v>
      </c>
      <c r="C93" s="24" t="s">
        <v>377</v>
      </c>
      <c r="D93" s="24" t="s">
        <v>147</v>
      </c>
      <c r="E93" s="24" t="s">
        <v>147</v>
      </c>
      <c r="F93" s="24" t="s">
        <v>147</v>
      </c>
      <c r="G93" s="24" t="s">
        <v>147</v>
      </c>
      <c r="H93" s="24" t="s">
        <v>147</v>
      </c>
      <c r="I93" s="24" t="s">
        <v>147</v>
      </c>
      <c r="J93" s="24" t="s">
        <v>147</v>
      </c>
      <c r="K93" s="24" t="s">
        <v>147</v>
      </c>
      <c r="L93" s="24" t="s">
        <v>147</v>
      </c>
      <c r="M93" s="24" t="s">
        <v>147</v>
      </c>
      <c r="N93" s="24" t="s">
        <v>147</v>
      </c>
      <c r="O93" s="24" t="s">
        <v>147</v>
      </c>
      <c r="P93" s="24" t="s">
        <v>147</v>
      </c>
      <c r="Q93" s="24" t="s">
        <v>147</v>
      </c>
      <c r="R93" s="24" t="s">
        <v>147</v>
      </c>
      <c r="S93" s="24" t="s">
        <v>147</v>
      </c>
      <c r="T93" s="24" t="s">
        <v>377</v>
      </c>
      <c r="U93" s="24" t="s">
        <v>377</v>
      </c>
    </row>
    <row r="94" spans="1:21" x14ac:dyDescent="0.25">
      <c r="A94" s="17" t="s">
        <v>389</v>
      </c>
      <c r="B94" s="18" t="s">
        <v>147</v>
      </c>
      <c r="C94" s="18" t="s">
        <v>377</v>
      </c>
      <c r="D94" s="18" t="s">
        <v>147</v>
      </c>
      <c r="E94" s="18" t="s">
        <v>147</v>
      </c>
      <c r="F94" s="18" t="s">
        <v>147</v>
      </c>
      <c r="G94" s="18" t="s">
        <v>147</v>
      </c>
      <c r="H94" s="18" t="s">
        <v>147</v>
      </c>
      <c r="I94" s="18" t="s">
        <v>147</v>
      </c>
      <c r="J94" s="18" t="s">
        <v>147</v>
      </c>
      <c r="K94" s="18" t="s">
        <v>147</v>
      </c>
      <c r="L94" s="18" t="s">
        <v>147</v>
      </c>
      <c r="M94" s="18" t="s">
        <v>147</v>
      </c>
      <c r="N94" s="18" t="s">
        <v>147</v>
      </c>
      <c r="O94" s="18" t="s">
        <v>147</v>
      </c>
      <c r="P94" s="18" t="s">
        <v>147</v>
      </c>
      <c r="Q94" s="18" t="s">
        <v>147</v>
      </c>
      <c r="R94" s="18" t="s">
        <v>147</v>
      </c>
      <c r="S94" s="18" t="s">
        <v>147</v>
      </c>
      <c r="T94" s="18" t="s">
        <v>377</v>
      </c>
      <c r="U94" s="18" t="s">
        <v>377</v>
      </c>
    </row>
    <row r="95" spans="1:21" x14ac:dyDescent="0.25">
      <c r="A95" s="23" t="s">
        <v>390</v>
      </c>
      <c r="B95" s="24" t="s">
        <v>147</v>
      </c>
      <c r="C95" s="24" t="s">
        <v>377</v>
      </c>
      <c r="D95" s="24" t="s">
        <v>147</v>
      </c>
      <c r="E95" s="24" t="s">
        <v>147</v>
      </c>
      <c r="F95" s="24" t="s">
        <v>147</v>
      </c>
      <c r="G95" s="24" t="s">
        <v>147</v>
      </c>
      <c r="H95" s="24" t="s">
        <v>147</v>
      </c>
      <c r="I95" s="24" t="s">
        <v>147</v>
      </c>
      <c r="J95" s="24" t="s">
        <v>147</v>
      </c>
      <c r="K95" s="24" t="s">
        <v>147</v>
      </c>
      <c r="L95" s="24" t="s">
        <v>147</v>
      </c>
      <c r="M95" s="24" t="s">
        <v>147</v>
      </c>
      <c r="N95" s="24" t="s">
        <v>147</v>
      </c>
      <c r="O95" s="24" t="s">
        <v>147</v>
      </c>
      <c r="P95" s="24" t="s">
        <v>147</v>
      </c>
      <c r="Q95" s="24" t="s">
        <v>147</v>
      </c>
      <c r="R95" s="24" t="s">
        <v>147</v>
      </c>
      <c r="S95" s="24" t="s">
        <v>147</v>
      </c>
      <c r="T95" s="24" t="s">
        <v>377</v>
      </c>
      <c r="U95" s="24" t="s">
        <v>377</v>
      </c>
    </row>
    <row r="96" spans="1:21" x14ac:dyDescent="0.25">
      <c r="A96" s="17" t="s">
        <v>391</v>
      </c>
      <c r="B96" s="18" t="s">
        <v>147</v>
      </c>
      <c r="C96" s="18" t="s">
        <v>377</v>
      </c>
      <c r="D96" s="18" t="s">
        <v>147</v>
      </c>
      <c r="E96" s="18" t="s">
        <v>147</v>
      </c>
      <c r="F96" s="18" t="s">
        <v>147</v>
      </c>
      <c r="G96" s="18" t="s">
        <v>147</v>
      </c>
      <c r="H96" s="18" t="s">
        <v>147</v>
      </c>
      <c r="I96" s="18" t="s">
        <v>147</v>
      </c>
      <c r="J96" s="18" t="s">
        <v>147</v>
      </c>
      <c r="K96" s="18" t="s">
        <v>147</v>
      </c>
      <c r="L96" s="18" t="s">
        <v>147</v>
      </c>
      <c r="M96" s="18" t="s">
        <v>147</v>
      </c>
      <c r="N96" s="18" t="s">
        <v>147</v>
      </c>
      <c r="O96" s="18" t="s">
        <v>147</v>
      </c>
      <c r="P96" s="18" t="s">
        <v>147</v>
      </c>
      <c r="Q96" s="18" t="s">
        <v>147</v>
      </c>
      <c r="R96" s="18" t="s">
        <v>147</v>
      </c>
      <c r="S96" s="18" t="s">
        <v>147</v>
      </c>
      <c r="T96" s="18" t="s">
        <v>377</v>
      </c>
      <c r="U96" s="18" t="s">
        <v>377</v>
      </c>
    </row>
    <row r="97" spans="1:21" x14ac:dyDescent="0.25">
      <c r="A97" s="23" t="s">
        <v>392</v>
      </c>
      <c r="B97" s="24" t="s">
        <v>147</v>
      </c>
      <c r="C97" s="24" t="s">
        <v>377</v>
      </c>
      <c r="D97" s="24" t="s">
        <v>147</v>
      </c>
      <c r="E97" s="24" t="s">
        <v>147</v>
      </c>
      <c r="F97" s="24" t="s">
        <v>147</v>
      </c>
      <c r="G97" s="24" t="s">
        <v>147</v>
      </c>
      <c r="H97" s="24" t="s">
        <v>147</v>
      </c>
      <c r="I97" s="24" t="s">
        <v>147</v>
      </c>
      <c r="J97" s="24" t="s">
        <v>147</v>
      </c>
      <c r="K97" s="24" t="s">
        <v>147</v>
      </c>
      <c r="L97" s="24" t="s">
        <v>147</v>
      </c>
      <c r="M97" s="24" t="s">
        <v>147</v>
      </c>
      <c r="N97" s="24" t="s">
        <v>147</v>
      </c>
      <c r="O97" s="24" t="s">
        <v>147</v>
      </c>
      <c r="P97" s="24" t="s">
        <v>147</v>
      </c>
      <c r="Q97" s="24" t="s">
        <v>147</v>
      </c>
      <c r="R97" s="24" t="s">
        <v>147</v>
      </c>
      <c r="S97" s="24" t="s">
        <v>147</v>
      </c>
      <c r="T97" s="24" t="s">
        <v>377</v>
      </c>
      <c r="U97" s="24" t="s">
        <v>377</v>
      </c>
    </row>
    <row r="98" spans="1:21" x14ac:dyDescent="0.25">
      <c r="A98" s="17" t="s">
        <v>393</v>
      </c>
      <c r="B98" s="18" t="s">
        <v>147</v>
      </c>
      <c r="C98" s="18" t="s">
        <v>377</v>
      </c>
      <c r="D98" s="18" t="s">
        <v>147</v>
      </c>
      <c r="E98" s="18" t="s">
        <v>147</v>
      </c>
      <c r="F98" s="18" t="s">
        <v>147</v>
      </c>
      <c r="G98" s="18" t="s">
        <v>147</v>
      </c>
      <c r="H98" s="18" t="s">
        <v>147</v>
      </c>
      <c r="I98" s="18" t="s">
        <v>147</v>
      </c>
      <c r="J98" s="18" t="s">
        <v>147</v>
      </c>
      <c r="K98" s="18" t="s">
        <v>147</v>
      </c>
      <c r="L98" s="18" t="s">
        <v>147</v>
      </c>
      <c r="M98" s="18" t="s">
        <v>147</v>
      </c>
      <c r="N98" s="18" t="s">
        <v>147</v>
      </c>
      <c r="O98" s="18" t="s">
        <v>147</v>
      </c>
      <c r="P98" s="18" t="s">
        <v>147</v>
      </c>
      <c r="Q98" s="18" t="s">
        <v>147</v>
      </c>
      <c r="R98" s="18" t="s">
        <v>147</v>
      </c>
      <c r="S98" s="18" t="s">
        <v>147</v>
      </c>
      <c r="T98" s="18" t="s">
        <v>377</v>
      </c>
      <c r="U98" s="18" t="s">
        <v>377</v>
      </c>
    </row>
    <row r="99" spans="1:21" x14ac:dyDescent="0.25">
      <c r="A99" s="29" t="s">
        <v>394</v>
      </c>
      <c r="B99" s="30" t="s">
        <v>147</v>
      </c>
      <c r="C99" s="30" t="s">
        <v>377</v>
      </c>
      <c r="D99" s="30" t="s">
        <v>147</v>
      </c>
      <c r="E99" s="30" t="s">
        <v>147</v>
      </c>
      <c r="F99" s="30" t="s">
        <v>147</v>
      </c>
      <c r="G99" s="30" t="s">
        <v>147</v>
      </c>
      <c r="H99" s="30" t="s">
        <v>147</v>
      </c>
      <c r="I99" s="30" t="s">
        <v>147</v>
      </c>
      <c r="J99" s="30" t="s">
        <v>147</v>
      </c>
      <c r="K99" s="30" t="s">
        <v>147</v>
      </c>
      <c r="L99" s="30" t="s">
        <v>147</v>
      </c>
      <c r="M99" s="30" t="s">
        <v>147</v>
      </c>
      <c r="N99" s="30" t="s">
        <v>147</v>
      </c>
      <c r="O99" s="30" t="s">
        <v>147</v>
      </c>
      <c r="P99" s="30" t="s">
        <v>147</v>
      </c>
      <c r="Q99" s="30" t="s">
        <v>147</v>
      </c>
      <c r="R99" s="30" t="s">
        <v>147</v>
      </c>
      <c r="S99" s="30" t="s">
        <v>147</v>
      </c>
      <c r="T99" s="30" t="s">
        <v>377</v>
      </c>
      <c r="U99" s="30" t="s">
        <v>377</v>
      </c>
    </row>
    <row r="101" spans="1:21" x14ac:dyDescent="0.25">
      <c r="A101" s="31" t="s">
        <v>395</v>
      </c>
      <c r="B101" s="14"/>
      <c r="C101" s="14"/>
      <c r="D101" s="14"/>
      <c r="E101" s="14"/>
      <c r="F101" s="14"/>
      <c r="G101" s="14"/>
      <c r="H101" s="14"/>
      <c r="I101" s="14"/>
      <c r="J101" s="14"/>
      <c r="K101" s="14"/>
      <c r="L101" s="14"/>
      <c r="M101" s="14"/>
      <c r="N101" s="14"/>
      <c r="O101" s="14"/>
      <c r="P101" s="14"/>
      <c r="Q101" s="14"/>
      <c r="R101" s="14"/>
      <c r="S101" s="14"/>
      <c r="T101" s="14"/>
      <c r="U101" s="14"/>
    </row>
    <row r="102" spans="1:21" x14ac:dyDescent="0.25">
      <c r="A102" s="31" t="s">
        <v>396</v>
      </c>
      <c r="B102" s="14"/>
      <c r="C102" s="14"/>
      <c r="D102" s="14"/>
      <c r="E102" s="14"/>
      <c r="F102" s="14"/>
      <c r="G102" s="14"/>
      <c r="H102" s="14"/>
      <c r="I102" s="14"/>
      <c r="J102" s="14"/>
      <c r="K102" s="14"/>
      <c r="L102" s="14"/>
      <c r="M102" s="14"/>
      <c r="N102" s="14"/>
      <c r="O102" s="14"/>
      <c r="P102" s="14"/>
      <c r="Q102" s="14"/>
      <c r="R102" s="14"/>
      <c r="S102" s="14"/>
      <c r="T102" s="14"/>
      <c r="U102" s="14"/>
    </row>
    <row r="103" spans="1:21" x14ac:dyDescent="0.25">
      <c r="A103" s="31" t="s">
        <v>397</v>
      </c>
      <c r="B103" s="14"/>
      <c r="C103" s="14"/>
      <c r="D103" s="14"/>
      <c r="E103" s="14"/>
      <c r="F103" s="14"/>
      <c r="G103" s="14"/>
      <c r="H103" s="14"/>
      <c r="I103" s="14"/>
      <c r="J103" s="14"/>
      <c r="K103" s="14"/>
      <c r="L103" s="14"/>
      <c r="M103" s="14"/>
      <c r="N103" s="14"/>
      <c r="O103" s="14"/>
      <c r="P103" s="14"/>
      <c r="Q103" s="14"/>
      <c r="R103" s="14"/>
      <c r="S103" s="14"/>
      <c r="T103" s="14"/>
      <c r="U103" s="14"/>
    </row>
    <row r="104" spans="1:21" x14ac:dyDescent="0.25">
      <c r="A104" s="31" t="s">
        <v>398</v>
      </c>
      <c r="B104" s="14"/>
      <c r="C104" s="14"/>
      <c r="D104" s="14"/>
      <c r="E104" s="14"/>
      <c r="F104" s="14"/>
      <c r="G104" s="14"/>
      <c r="H104" s="14"/>
      <c r="I104" s="14"/>
      <c r="J104" s="14"/>
      <c r="K104" s="14"/>
      <c r="L104" s="14"/>
      <c r="M104" s="14"/>
      <c r="N104" s="14"/>
      <c r="O104" s="14"/>
      <c r="P104" s="14"/>
      <c r="Q104" s="14"/>
      <c r="R104" s="14"/>
      <c r="S104" s="14"/>
      <c r="T104" s="14"/>
      <c r="U104" s="14"/>
    </row>
    <row r="105" spans="1:21" x14ac:dyDescent="0.25">
      <c r="A105" s="31" t="s">
        <v>399</v>
      </c>
      <c r="B105" s="14"/>
      <c r="C105" s="14"/>
      <c r="D105" s="14"/>
      <c r="E105" s="14"/>
      <c r="F105" s="14"/>
      <c r="G105" s="14"/>
      <c r="H105" s="14"/>
      <c r="I105" s="14"/>
      <c r="J105" s="14"/>
      <c r="K105" s="14"/>
      <c r="L105" s="14"/>
      <c r="M105" s="14"/>
      <c r="N105" s="14"/>
      <c r="O105" s="14"/>
      <c r="P105" s="14"/>
      <c r="Q105" s="14"/>
      <c r="R105" s="14"/>
      <c r="S105" s="14"/>
      <c r="T105" s="14"/>
      <c r="U105" s="14"/>
    </row>
    <row r="106" spans="1:21" x14ac:dyDescent="0.25">
      <c r="A106" s="31" t="s">
        <v>400</v>
      </c>
      <c r="B106" s="14"/>
      <c r="C106" s="14"/>
      <c r="D106" s="14"/>
      <c r="E106" s="14"/>
      <c r="F106" s="14"/>
      <c r="G106" s="14"/>
      <c r="H106" s="14"/>
      <c r="I106" s="14"/>
      <c r="J106" s="14"/>
      <c r="K106" s="14"/>
      <c r="L106" s="14"/>
      <c r="M106" s="14"/>
      <c r="N106" s="14"/>
      <c r="O106" s="14"/>
      <c r="P106" s="14"/>
      <c r="Q106" s="14"/>
      <c r="R106" s="14"/>
      <c r="S106" s="14"/>
      <c r="T106" s="14"/>
      <c r="U106" s="14"/>
    </row>
    <row r="107" spans="1:21" x14ac:dyDescent="0.25">
      <c r="A107" s="31" t="s">
        <v>401</v>
      </c>
      <c r="B107" s="14"/>
      <c r="C107" s="14"/>
      <c r="D107" s="14"/>
      <c r="E107" s="14"/>
      <c r="F107" s="14"/>
      <c r="G107" s="14"/>
      <c r="H107" s="14"/>
      <c r="I107" s="14"/>
      <c r="J107" s="14"/>
      <c r="K107" s="14"/>
      <c r="L107" s="14"/>
      <c r="M107" s="14"/>
      <c r="N107" s="14"/>
      <c r="O107" s="14"/>
      <c r="P107" s="14"/>
      <c r="Q107" s="14"/>
      <c r="R107" s="14"/>
      <c r="S107" s="14"/>
      <c r="T107" s="14"/>
      <c r="U107" s="14"/>
    </row>
    <row r="108" spans="1:21" x14ac:dyDescent="0.25">
      <c r="A108" s="31" t="s">
        <v>147</v>
      </c>
      <c r="B108" s="14"/>
      <c r="C108" s="14"/>
      <c r="D108" s="14"/>
      <c r="E108" s="14"/>
      <c r="F108" s="14"/>
      <c r="G108" s="14"/>
      <c r="H108" s="14"/>
      <c r="I108" s="14"/>
      <c r="J108" s="14"/>
      <c r="K108" s="14"/>
      <c r="L108" s="14"/>
      <c r="M108" s="14"/>
      <c r="N108" s="14"/>
      <c r="O108" s="14"/>
      <c r="P108" s="14"/>
      <c r="Q108" s="14"/>
      <c r="R108" s="14"/>
      <c r="S108" s="14"/>
      <c r="T108" s="14"/>
      <c r="U108" s="14"/>
    </row>
    <row r="109" spans="1:21" x14ac:dyDescent="0.25">
      <c r="A109" s="31" t="s">
        <v>402</v>
      </c>
      <c r="B109" s="14"/>
      <c r="C109" s="14"/>
      <c r="D109" s="14"/>
      <c r="E109" s="14"/>
      <c r="F109" s="14"/>
      <c r="G109" s="14"/>
      <c r="H109" s="14"/>
      <c r="I109" s="14"/>
      <c r="J109" s="14"/>
      <c r="K109" s="14"/>
      <c r="L109" s="14"/>
      <c r="M109" s="14"/>
      <c r="N109" s="14"/>
      <c r="O109" s="14"/>
      <c r="P109" s="14"/>
      <c r="Q109" s="14"/>
      <c r="R109" s="14"/>
      <c r="S109" s="14"/>
      <c r="T109" s="14"/>
      <c r="U109" s="14"/>
    </row>
  </sheetData>
  <mergeCells count="4">
    <mergeCell ref="J1:N1"/>
    <mergeCell ref="O1:S1"/>
    <mergeCell ref="K2:N2"/>
    <mergeCell ref="P2:S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workbookViewId="0">
      <selection activeCell="D2" sqref="D2:D12"/>
    </sheetView>
  </sheetViews>
  <sheetFormatPr defaultRowHeight="15" x14ac:dyDescent="0.25"/>
  <cols>
    <col min="1" max="1" width="1.140625" customWidth="1"/>
    <col min="2" max="2" width="16.7109375" customWidth="1"/>
    <col min="3" max="3" width="64.85546875" customWidth="1"/>
    <col min="4" max="4" width="20.42578125" style="114" customWidth="1"/>
    <col min="5" max="5" width="25.7109375" style="114" customWidth="1"/>
    <col min="6" max="6" width="25" style="114" customWidth="1"/>
    <col min="7" max="7" width="18" style="115" customWidth="1"/>
    <col min="8" max="8" width="22.85546875" style="116" customWidth="1"/>
    <col min="9" max="9" width="16.85546875" style="2" customWidth="1"/>
    <col min="10" max="10" width="16" style="2" customWidth="1"/>
    <col min="11" max="11" width="14.28515625" style="2" customWidth="1"/>
    <col min="12" max="12" width="21.140625" style="2" customWidth="1"/>
    <col min="13" max="256" width="9.140625" style="45"/>
    <col min="257" max="257" width="1.140625" style="45" customWidth="1"/>
    <col min="258" max="258" width="16.7109375" style="45" customWidth="1"/>
    <col min="259" max="259" width="64.85546875" style="45" customWidth="1"/>
    <col min="260" max="260" width="31" style="45" customWidth="1"/>
    <col min="261" max="261" width="28.28515625" style="45" customWidth="1"/>
    <col min="262" max="262" width="25" style="45" customWidth="1"/>
    <col min="263" max="263" width="18" style="45" customWidth="1"/>
    <col min="264" max="264" width="22.85546875" style="45" customWidth="1"/>
    <col min="265" max="265" width="16.85546875" style="45" customWidth="1"/>
    <col min="266" max="266" width="16" style="45" customWidth="1"/>
    <col min="267" max="267" width="14.28515625" style="45" customWidth="1"/>
    <col min="268" max="268" width="21.140625" style="45" customWidth="1"/>
    <col min="269" max="512" width="9.140625" style="45"/>
    <col min="513" max="513" width="1.140625" style="45" customWidth="1"/>
    <col min="514" max="514" width="16.7109375" style="45" customWidth="1"/>
    <col min="515" max="515" width="64.85546875" style="45" customWidth="1"/>
    <col min="516" max="516" width="31" style="45" customWidth="1"/>
    <col min="517" max="517" width="28.28515625" style="45" customWidth="1"/>
    <col min="518" max="518" width="25" style="45" customWidth="1"/>
    <col min="519" max="519" width="18" style="45" customWidth="1"/>
    <col min="520" max="520" width="22.85546875" style="45" customWidth="1"/>
    <col min="521" max="521" width="16.85546875" style="45" customWidth="1"/>
    <col min="522" max="522" width="16" style="45" customWidth="1"/>
    <col min="523" max="523" width="14.28515625" style="45" customWidth="1"/>
    <col min="524" max="524" width="21.140625" style="45" customWidth="1"/>
    <col min="525" max="768" width="9.140625" style="45"/>
    <col min="769" max="769" width="1.140625" style="45" customWidth="1"/>
    <col min="770" max="770" width="16.7109375" style="45" customWidth="1"/>
    <col min="771" max="771" width="64.85546875" style="45" customWidth="1"/>
    <col min="772" max="772" width="31" style="45" customWidth="1"/>
    <col min="773" max="773" width="28.28515625" style="45" customWidth="1"/>
    <col min="774" max="774" width="25" style="45" customWidth="1"/>
    <col min="775" max="775" width="18" style="45" customWidth="1"/>
    <col min="776" max="776" width="22.85546875" style="45" customWidth="1"/>
    <col min="777" max="777" width="16.85546875" style="45" customWidth="1"/>
    <col min="778" max="778" width="16" style="45" customWidth="1"/>
    <col min="779" max="779" width="14.28515625" style="45" customWidth="1"/>
    <col min="780" max="780" width="21.140625" style="45" customWidth="1"/>
    <col min="781" max="1024" width="9.140625" style="45"/>
    <col min="1025" max="1025" width="1.140625" style="45" customWidth="1"/>
    <col min="1026" max="1026" width="16.7109375" style="45" customWidth="1"/>
    <col min="1027" max="1027" width="64.85546875" style="45" customWidth="1"/>
    <col min="1028" max="1028" width="31" style="45" customWidth="1"/>
    <col min="1029" max="1029" width="28.28515625" style="45" customWidth="1"/>
    <col min="1030" max="1030" width="25" style="45" customWidth="1"/>
    <col min="1031" max="1031" width="18" style="45" customWidth="1"/>
    <col min="1032" max="1032" width="22.85546875" style="45" customWidth="1"/>
    <col min="1033" max="1033" width="16.85546875" style="45" customWidth="1"/>
    <col min="1034" max="1034" width="16" style="45" customWidth="1"/>
    <col min="1035" max="1035" width="14.28515625" style="45" customWidth="1"/>
    <col min="1036" max="1036" width="21.140625" style="45" customWidth="1"/>
    <col min="1037" max="1280" width="9.140625" style="45"/>
    <col min="1281" max="1281" width="1.140625" style="45" customWidth="1"/>
    <col min="1282" max="1282" width="16.7109375" style="45" customWidth="1"/>
    <col min="1283" max="1283" width="64.85546875" style="45" customWidth="1"/>
    <col min="1284" max="1284" width="31" style="45" customWidth="1"/>
    <col min="1285" max="1285" width="28.28515625" style="45" customWidth="1"/>
    <col min="1286" max="1286" width="25" style="45" customWidth="1"/>
    <col min="1287" max="1287" width="18" style="45" customWidth="1"/>
    <col min="1288" max="1288" width="22.85546875" style="45" customWidth="1"/>
    <col min="1289" max="1289" width="16.85546875" style="45" customWidth="1"/>
    <col min="1290" max="1290" width="16" style="45" customWidth="1"/>
    <col min="1291" max="1291" width="14.28515625" style="45" customWidth="1"/>
    <col min="1292" max="1292" width="21.140625" style="45" customWidth="1"/>
    <col min="1293" max="1536" width="9.140625" style="45"/>
    <col min="1537" max="1537" width="1.140625" style="45" customWidth="1"/>
    <col min="1538" max="1538" width="16.7109375" style="45" customWidth="1"/>
    <col min="1539" max="1539" width="64.85546875" style="45" customWidth="1"/>
    <col min="1540" max="1540" width="31" style="45" customWidth="1"/>
    <col min="1541" max="1541" width="28.28515625" style="45" customWidth="1"/>
    <col min="1542" max="1542" width="25" style="45" customWidth="1"/>
    <col min="1543" max="1543" width="18" style="45" customWidth="1"/>
    <col min="1544" max="1544" width="22.85546875" style="45" customWidth="1"/>
    <col min="1545" max="1545" width="16.85546875" style="45" customWidth="1"/>
    <col min="1546" max="1546" width="16" style="45" customWidth="1"/>
    <col min="1547" max="1547" width="14.28515625" style="45" customWidth="1"/>
    <col min="1548" max="1548" width="21.140625" style="45" customWidth="1"/>
    <col min="1549" max="1792" width="9.140625" style="45"/>
    <col min="1793" max="1793" width="1.140625" style="45" customWidth="1"/>
    <col min="1794" max="1794" width="16.7109375" style="45" customWidth="1"/>
    <col min="1795" max="1795" width="64.85546875" style="45" customWidth="1"/>
    <col min="1796" max="1796" width="31" style="45" customWidth="1"/>
    <col min="1797" max="1797" width="28.28515625" style="45" customWidth="1"/>
    <col min="1798" max="1798" width="25" style="45" customWidth="1"/>
    <col min="1799" max="1799" width="18" style="45" customWidth="1"/>
    <col min="1800" max="1800" width="22.85546875" style="45" customWidth="1"/>
    <col min="1801" max="1801" width="16.85546875" style="45" customWidth="1"/>
    <col min="1802" max="1802" width="16" style="45" customWidth="1"/>
    <col min="1803" max="1803" width="14.28515625" style="45" customWidth="1"/>
    <col min="1804" max="1804" width="21.140625" style="45" customWidth="1"/>
    <col min="1805" max="2048" width="9.140625" style="45"/>
    <col min="2049" max="2049" width="1.140625" style="45" customWidth="1"/>
    <col min="2050" max="2050" width="16.7109375" style="45" customWidth="1"/>
    <col min="2051" max="2051" width="64.85546875" style="45" customWidth="1"/>
    <col min="2052" max="2052" width="31" style="45" customWidth="1"/>
    <col min="2053" max="2053" width="28.28515625" style="45" customWidth="1"/>
    <col min="2054" max="2054" width="25" style="45" customWidth="1"/>
    <col min="2055" max="2055" width="18" style="45" customWidth="1"/>
    <col min="2056" max="2056" width="22.85546875" style="45" customWidth="1"/>
    <col min="2057" max="2057" width="16.85546875" style="45" customWidth="1"/>
    <col min="2058" max="2058" width="16" style="45" customWidth="1"/>
    <col min="2059" max="2059" width="14.28515625" style="45" customWidth="1"/>
    <col min="2060" max="2060" width="21.140625" style="45" customWidth="1"/>
    <col min="2061" max="2304" width="9.140625" style="45"/>
    <col min="2305" max="2305" width="1.140625" style="45" customWidth="1"/>
    <col min="2306" max="2306" width="16.7109375" style="45" customWidth="1"/>
    <col min="2307" max="2307" width="64.85546875" style="45" customWidth="1"/>
    <col min="2308" max="2308" width="31" style="45" customWidth="1"/>
    <col min="2309" max="2309" width="28.28515625" style="45" customWidth="1"/>
    <col min="2310" max="2310" width="25" style="45" customWidth="1"/>
    <col min="2311" max="2311" width="18" style="45" customWidth="1"/>
    <col min="2312" max="2312" width="22.85546875" style="45" customWidth="1"/>
    <col min="2313" max="2313" width="16.85546875" style="45" customWidth="1"/>
    <col min="2314" max="2314" width="16" style="45" customWidth="1"/>
    <col min="2315" max="2315" width="14.28515625" style="45" customWidth="1"/>
    <col min="2316" max="2316" width="21.140625" style="45" customWidth="1"/>
    <col min="2317" max="2560" width="9.140625" style="45"/>
    <col min="2561" max="2561" width="1.140625" style="45" customWidth="1"/>
    <col min="2562" max="2562" width="16.7109375" style="45" customWidth="1"/>
    <col min="2563" max="2563" width="64.85546875" style="45" customWidth="1"/>
    <col min="2564" max="2564" width="31" style="45" customWidth="1"/>
    <col min="2565" max="2565" width="28.28515625" style="45" customWidth="1"/>
    <col min="2566" max="2566" width="25" style="45" customWidth="1"/>
    <col min="2567" max="2567" width="18" style="45" customWidth="1"/>
    <col min="2568" max="2568" width="22.85546875" style="45" customWidth="1"/>
    <col min="2569" max="2569" width="16.85546875" style="45" customWidth="1"/>
    <col min="2570" max="2570" width="16" style="45" customWidth="1"/>
    <col min="2571" max="2571" width="14.28515625" style="45" customWidth="1"/>
    <col min="2572" max="2572" width="21.140625" style="45" customWidth="1"/>
    <col min="2573" max="2816" width="9.140625" style="45"/>
    <col min="2817" max="2817" width="1.140625" style="45" customWidth="1"/>
    <col min="2818" max="2818" width="16.7109375" style="45" customWidth="1"/>
    <col min="2819" max="2819" width="64.85546875" style="45" customWidth="1"/>
    <col min="2820" max="2820" width="31" style="45" customWidth="1"/>
    <col min="2821" max="2821" width="28.28515625" style="45" customWidth="1"/>
    <col min="2822" max="2822" width="25" style="45" customWidth="1"/>
    <col min="2823" max="2823" width="18" style="45" customWidth="1"/>
    <col min="2824" max="2824" width="22.85546875" style="45" customWidth="1"/>
    <col min="2825" max="2825" width="16.85546875" style="45" customWidth="1"/>
    <col min="2826" max="2826" width="16" style="45" customWidth="1"/>
    <col min="2827" max="2827" width="14.28515625" style="45" customWidth="1"/>
    <col min="2828" max="2828" width="21.140625" style="45" customWidth="1"/>
    <col min="2829" max="3072" width="9.140625" style="45"/>
    <col min="3073" max="3073" width="1.140625" style="45" customWidth="1"/>
    <col min="3074" max="3074" width="16.7109375" style="45" customWidth="1"/>
    <col min="3075" max="3075" width="64.85546875" style="45" customWidth="1"/>
    <col min="3076" max="3076" width="31" style="45" customWidth="1"/>
    <col min="3077" max="3077" width="28.28515625" style="45" customWidth="1"/>
    <col min="3078" max="3078" width="25" style="45" customWidth="1"/>
    <col min="3079" max="3079" width="18" style="45" customWidth="1"/>
    <col min="3080" max="3080" width="22.85546875" style="45" customWidth="1"/>
    <col min="3081" max="3081" width="16.85546875" style="45" customWidth="1"/>
    <col min="3082" max="3082" width="16" style="45" customWidth="1"/>
    <col min="3083" max="3083" width="14.28515625" style="45" customWidth="1"/>
    <col min="3084" max="3084" width="21.140625" style="45" customWidth="1"/>
    <col min="3085" max="3328" width="9.140625" style="45"/>
    <col min="3329" max="3329" width="1.140625" style="45" customWidth="1"/>
    <col min="3330" max="3330" width="16.7109375" style="45" customWidth="1"/>
    <col min="3331" max="3331" width="64.85546875" style="45" customWidth="1"/>
    <col min="3332" max="3332" width="31" style="45" customWidth="1"/>
    <col min="3333" max="3333" width="28.28515625" style="45" customWidth="1"/>
    <col min="3334" max="3334" width="25" style="45" customWidth="1"/>
    <col min="3335" max="3335" width="18" style="45" customWidth="1"/>
    <col min="3336" max="3336" width="22.85546875" style="45" customWidth="1"/>
    <col min="3337" max="3337" width="16.85546875" style="45" customWidth="1"/>
    <col min="3338" max="3338" width="16" style="45" customWidth="1"/>
    <col min="3339" max="3339" width="14.28515625" style="45" customWidth="1"/>
    <col min="3340" max="3340" width="21.140625" style="45" customWidth="1"/>
    <col min="3341" max="3584" width="9.140625" style="45"/>
    <col min="3585" max="3585" width="1.140625" style="45" customWidth="1"/>
    <col min="3586" max="3586" width="16.7109375" style="45" customWidth="1"/>
    <col min="3587" max="3587" width="64.85546875" style="45" customWidth="1"/>
    <col min="3588" max="3588" width="31" style="45" customWidth="1"/>
    <col min="3589" max="3589" width="28.28515625" style="45" customWidth="1"/>
    <col min="3590" max="3590" width="25" style="45" customWidth="1"/>
    <col min="3591" max="3591" width="18" style="45" customWidth="1"/>
    <col min="3592" max="3592" width="22.85546875" style="45" customWidth="1"/>
    <col min="3593" max="3593" width="16.85546875" style="45" customWidth="1"/>
    <col min="3594" max="3594" width="16" style="45" customWidth="1"/>
    <col min="3595" max="3595" width="14.28515625" style="45" customWidth="1"/>
    <col min="3596" max="3596" width="21.140625" style="45" customWidth="1"/>
    <col min="3597" max="3840" width="9.140625" style="45"/>
    <col min="3841" max="3841" width="1.140625" style="45" customWidth="1"/>
    <col min="3842" max="3842" width="16.7109375" style="45" customWidth="1"/>
    <col min="3843" max="3843" width="64.85546875" style="45" customWidth="1"/>
    <col min="3844" max="3844" width="31" style="45" customWidth="1"/>
    <col min="3845" max="3845" width="28.28515625" style="45" customWidth="1"/>
    <col min="3846" max="3846" width="25" style="45" customWidth="1"/>
    <col min="3847" max="3847" width="18" style="45" customWidth="1"/>
    <col min="3848" max="3848" width="22.85546875" style="45" customWidth="1"/>
    <col min="3849" max="3849" width="16.85546875" style="45" customWidth="1"/>
    <col min="3850" max="3850" width="16" style="45" customWidth="1"/>
    <col min="3851" max="3851" width="14.28515625" style="45" customWidth="1"/>
    <col min="3852" max="3852" width="21.140625" style="45" customWidth="1"/>
    <col min="3853" max="4096" width="9.140625" style="45"/>
    <col min="4097" max="4097" width="1.140625" style="45" customWidth="1"/>
    <col min="4098" max="4098" width="16.7109375" style="45" customWidth="1"/>
    <col min="4099" max="4099" width="64.85546875" style="45" customWidth="1"/>
    <col min="4100" max="4100" width="31" style="45" customWidth="1"/>
    <col min="4101" max="4101" width="28.28515625" style="45" customWidth="1"/>
    <col min="4102" max="4102" width="25" style="45" customWidth="1"/>
    <col min="4103" max="4103" width="18" style="45" customWidth="1"/>
    <col min="4104" max="4104" width="22.85546875" style="45" customWidth="1"/>
    <col min="4105" max="4105" width="16.85546875" style="45" customWidth="1"/>
    <col min="4106" max="4106" width="16" style="45" customWidth="1"/>
    <col min="4107" max="4107" width="14.28515625" style="45" customWidth="1"/>
    <col min="4108" max="4108" width="21.140625" style="45" customWidth="1"/>
    <col min="4109" max="4352" width="9.140625" style="45"/>
    <col min="4353" max="4353" width="1.140625" style="45" customWidth="1"/>
    <col min="4354" max="4354" width="16.7109375" style="45" customWidth="1"/>
    <col min="4355" max="4355" width="64.85546875" style="45" customWidth="1"/>
    <col min="4356" max="4356" width="31" style="45" customWidth="1"/>
    <col min="4357" max="4357" width="28.28515625" style="45" customWidth="1"/>
    <col min="4358" max="4358" width="25" style="45" customWidth="1"/>
    <col min="4359" max="4359" width="18" style="45" customWidth="1"/>
    <col min="4360" max="4360" width="22.85546875" style="45" customWidth="1"/>
    <col min="4361" max="4361" width="16.85546875" style="45" customWidth="1"/>
    <col min="4362" max="4362" width="16" style="45" customWidth="1"/>
    <col min="4363" max="4363" width="14.28515625" style="45" customWidth="1"/>
    <col min="4364" max="4364" width="21.140625" style="45" customWidth="1"/>
    <col min="4365" max="4608" width="9.140625" style="45"/>
    <col min="4609" max="4609" width="1.140625" style="45" customWidth="1"/>
    <col min="4610" max="4610" width="16.7109375" style="45" customWidth="1"/>
    <col min="4611" max="4611" width="64.85546875" style="45" customWidth="1"/>
    <col min="4612" max="4612" width="31" style="45" customWidth="1"/>
    <col min="4613" max="4613" width="28.28515625" style="45" customWidth="1"/>
    <col min="4614" max="4614" width="25" style="45" customWidth="1"/>
    <col min="4615" max="4615" width="18" style="45" customWidth="1"/>
    <col min="4616" max="4616" width="22.85546875" style="45" customWidth="1"/>
    <col min="4617" max="4617" width="16.85546875" style="45" customWidth="1"/>
    <col min="4618" max="4618" width="16" style="45" customWidth="1"/>
    <col min="4619" max="4619" width="14.28515625" style="45" customWidth="1"/>
    <col min="4620" max="4620" width="21.140625" style="45" customWidth="1"/>
    <col min="4621" max="4864" width="9.140625" style="45"/>
    <col min="4865" max="4865" width="1.140625" style="45" customWidth="1"/>
    <col min="4866" max="4866" width="16.7109375" style="45" customWidth="1"/>
    <col min="4867" max="4867" width="64.85546875" style="45" customWidth="1"/>
    <col min="4868" max="4868" width="31" style="45" customWidth="1"/>
    <col min="4869" max="4869" width="28.28515625" style="45" customWidth="1"/>
    <col min="4870" max="4870" width="25" style="45" customWidth="1"/>
    <col min="4871" max="4871" width="18" style="45" customWidth="1"/>
    <col min="4872" max="4872" width="22.85546875" style="45" customWidth="1"/>
    <col min="4873" max="4873" width="16.85546875" style="45" customWidth="1"/>
    <col min="4874" max="4874" width="16" style="45" customWidth="1"/>
    <col min="4875" max="4875" width="14.28515625" style="45" customWidth="1"/>
    <col min="4876" max="4876" width="21.140625" style="45" customWidth="1"/>
    <col min="4877" max="5120" width="9.140625" style="45"/>
    <col min="5121" max="5121" width="1.140625" style="45" customWidth="1"/>
    <col min="5122" max="5122" width="16.7109375" style="45" customWidth="1"/>
    <col min="5123" max="5123" width="64.85546875" style="45" customWidth="1"/>
    <col min="5124" max="5124" width="31" style="45" customWidth="1"/>
    <col min="5125" max="5125" width="28.28515625" style="45" customWidth="1"/>
    <col min="5126" max="5126" width="25" style="45" customWidth="1"/>
    <col min="5127" max="5127" width="18" style="45" customWidth="1"/>
    <col min="5128" max="5128" width="22.85546875" style="45" customWidth="1"/>
    <col min="5129" max="5129" width="16.85546875" style="45" customWidth="1"/>
    <col min="5130" max="5130" width="16" style="45" customWidth="1"/>
    <col min="5131" max="5131" width="14.28515625" style="45" customWidth="1"/>
    <col min="5132" max="5132" width="21.140625" style="45" customWidth="1"/>
    <col min="5133" max="5376" width="9.140625" style="45"/>
    <col min="5377" max="5377" width="1.140625" style="45" customWidth="1"/>
    <col min="5378" max="5378" width="16.7109375" style="45" customWidth="1"/>
    <col min="5379" max="5379" width="64.85546875" style="45" customWidth="1"/>
    <col min="5380" max="5380" width="31" style="45" customWidth="1"/>
    <col min="5381" max="5381" width="28.28515625" style="45" customWidth="1"/>
    <col min="5382" max="5382" width="25" style="45" customWidth="1"/>
    <col min="5383" max="5383" width="18" style="45" customWidth="1"/>
    <col min="5384" max="5384" width="22.85546875" style="45" customWidth="1"/>
    <col min="5385" max="5385" width="16.85546875" style="45" customWidth="1"/>
    <col min="5386" max="5386" width="16" style="45" customWidth="1"/>
    <col min="5387" max="5387" width="14.28515625" style="45" customWidth="1"/>
    <col min="5388" max="5388" width="21.140625" style="45" customWidth="1"/>
    <col min="5389" max="5632" width="9.140625" style="45"/>
    <col min="5633" max="5633" width="1.140625" style="45" customWidth="1"/>
    <col min="5634" max="5634" width="16.7109375" style="45" customWidth="1"/>
    <col min="5635" max="5635" width="64.85546875" style="45" customWidth="1"/>
    <col min="5636" max="5636" width="31" style="45" customWidth="1"/>
    <col min="5637" max="5637" width="28.28515625" style="45" customWidth="1"/>
    <col min="5638" max="5638" width="25" style="45" customWidth="1"/>
    <col min="5639" max="5639" width="18" style="45" customWidth="1"/>
    <col min="5640" max="5640" width="22.85546875" style="45" customWidth="1"/>
    <col min="5641" max="5641" width="16.85546875" style="45" customWidth="1"/>
    <col min="5642" max="5642" width="16" style="45" customWidth="1"/>
    <col min="5643" max="5643" width="14.28515625" style="45" customWidth="1"/>
    <col min="5644" max="5644" width="21.140625" style="45" customWidth="1"/>
    <col min="5645" max="5888" width="9.140625" style="45"/>
    <col min="5889" max="5889" width="1.140625" style="45" customWidth="1"/>
    <col min="5890" max="5890" width="16.7109375" style="45" customWidth="1"/>
    <col min="5891" max="5891" width="64.85546875" style="45" customWidth="1"/>
    <col min="5892" max="5892" width="31" style="45" customWidth="1"/>
    <col min="5893" max="5893" width="28.28515625" style="45" customWidth="1"/>
    <col min="5894" max="5894" width="25" style="45" customWidth="1"/>
    <col min="5895" max="5895" width="18" style="45" customWidth="1"/>
    <col min="5896" max="5896" width="22.85546875" style="45" customWidth="1"/>
    <col min="5897" max="5897" width="16.85546875" style="45" customWidth="1"/>
    <col min="5898" max="5898" width="16" style="45" customWidth="1"/>
    <col min="5899" max="5899" width="14.28515625" style="45" customWidth="1"/>
    <col min="5900" max="5900" width="21.140625" style="45" customWidth="1"/>
    <col min="5901" max="6144" width="9.140625" style="45"/>
    <col min="6145" max="6145" width="1.140625" style="45" customWidth="1"/>
    <col min="6146" max="6146" width="16.7109375" style="45" customWidth="1"/>
    <col min="6147" max="6147" width="64.85546875" style="45" customWidth="1"/>
    <col min="6148" max="6148" width="31" style="45" customWidth="1"/>
    <col min="6149" max="6149" width="28.28515625" style="45" customWidth="1"/>
    <col min="6150" max="6150" width="25" style="45" customWidth="1"/>
    <col min="6151" max="6151" width="18" style="45" customWidth="1"/>
    <col min="6152" max="6152" width="22.85546875" style="45" customWidth="1"/>
    <col min="6153" max="6153" width="16.85546875" style="45" customWidth="1"/>
    <col min="6154" max="6154" width="16" style="45" customWidth="1"/>
    <col min="6155" max="6155" width="14.28515625" style="45" customWidth="1"/>
    <col min="6156" max="6156" width="21.140625" style="45" customWidth="1"/>
    <col min="6157" max="6400" width="9.140625" style="45"/>
    <col min="6401" max="6401" width="1.140625" style="45" customWidth="1"/>
    <col min="6402" max="6402" width="16.7109375" style="45" customWidth="1"/>
    <col min="6403" max="6403" width="64.85546875" style="45" customWidth="1"/>
    <col min="6404" max="6404" width="31" style="45" customWidth="1"/>
    <col min="6405" max="6405" width="28.28515625" style="45" customWidth="1"/>
    <col min="6406" max="6406" width="25" style="45" customWidth="1"/>
    <col min="6407" max="6407" width="18" style="45" customWidth="1"/>
    <col min="6408" max="6408" width="22.85546875" style="45" customWidth="1"/>
    <col min="6409" max="6409" width="16.85546875" style="45" customWidth="1"/>
    <col min="6410" max="6410" width="16" style="45" customWidth="1"/>
    <col min="6411" max="6411" width="14.28515625" style="45" customWidth="1"/>
    <col min="6412" max="6412" width="21.140625" style="45" customWidth="1"/>
    <col min="6413" max="6656" width="9.140625" style="45"/>
    <col min="6657" max="6657" width="1.140625" style="45" customWidth="1"/>
    <col min="6658" max="6658" width="16.7109375" style="45" customWidth="1"/>
    <col min="6659" max="6659" width="64.85546875" style="45" customWidth="1"/>
    <col min="6660" max="6660" width="31" style="45" customWidth="1"/>
    <col min="6661" max="6661" width="28.28515625" style="45" customWidth="1"/>
    <col min="6662" max="6662" width="25" style="45" customWidth="1"/>
    <col min="6663" max="6663" width="18" style="45" customWidth="1"/>
    <col min="6664" max="6664" width="22.85546875" style="45" customWidth="1"/>
    <col min="6665" max="6665" width="16.85546875" style="45" customWidth="1"/>
    <col min="6666" max="6666" width="16" style="45" customWidth="1"/>
    <col min="6667" max="6667" width="14.28515625" style="45" customWidth="1"/>
    <col min="6668" max="6668" width="21.140625" style="45" customWidth="1"/>
    <col min="6669" max="6912" width="9.140625" style="45"/>
    <col min="6913" max="6913" width="1.140625" style="45" customWidth="1"/>
    <col min="6914" max="6914" width="16.7109375" style="45" customWidth="1"/>
    <col min="6915" max="6915" width="64.85546875" style="45" customWidth="1"/>
    <col min="6916" max="6916" width="31" style="45" customWidth="1"/>
    <col min="6917" max="6917" width="28.28515625" style="45" customWidth="1"/>
    <col min="6918" max="6918" width="25" style="45" customWidth="1"/>
    <col min="6919" max="6919" width="18" style="45" customWidth="1"/>
    <col min="6920" max="6920" width="22.85546875" style="45" customWidth="1"/>
    <col min="6921" max="6921" width="16.85546875" style="45" customWidth="1"/>
    <col min="6922" max="6922" width="16" style="45" customWidth="1"/>
    <col min="6923" max="6923" width="14.28515625" style="45" customWidth="1"/>
    <col min="6924" max="6924" width="21.140625" style="45" customWidth="1"/>
    <col min="6925" max="7168" width="9.140625" style="45"/>
    <col min="7169" max="7169" width="1.140625" style="45" customWidth="1"/>
    <col min="7170" max="7170" width="16.7109375" style="45" customWidth="1"/>
    <col min="7171" max="7171" width="64.85546875" style="45" customWidth="1"/>
    <col min="7172" max="7172" width="31" style="45" customWidth="1"/>
    <col min="7173" max="7173" width="28.28515625" style="45" customWidth="1"/>
    <col min="7174" max="7174" width="25" style="45" customWidth="1"/>
    <col min="7175" max="7175" width="18" style="45" customWidth="1"/>
    <col min="7176" max="7176" width="22.85546875" style="45" customWidth="1"/>
    <col min="7177" max="7177" width="16.85546875" style="45" customWidth="1"/>
    <col min="7178" max="7178" width="16" style="45" customWidth="1"/>
    <col min="7179" max="7179" width="14.28515625" style="45" customWidth="1"/>
    <col min="7180" max="7180" width="21.140625" style="45" customWidth="1"/>
    <col min="7181" max="7424" width="9.140625" style="45"/>
    <col min="7425" max="7425" width="1.140625" style="45" customWidth="1"/>
    <col min="7426" max="7426" width="16.7109375" style="45" customWidth="1"/>
    <col min="7427" max="7427" width="64.85546875" style="45" customWidth="1"/>
    <col min="7428" max="7428" width="31" style="45" customWidth="1"/>
    <col min="7429" max="7429" width="28.28515625" style="45" customWidth="1"/>
    <col min="7430" max="7430" width="25" style="45" customWidth="1"/>
    <col min="7431" max="7431" width="18" style="45" customWidth="1"/>
    <col min="7432" max="7432" width="22.85546875" style="45" customWidth="1"/>
    <col min="7433" max="7433" width="16.85546875" style="45" customWidth="1"/>
    <col min="7434" max="7434" width="16" style="45" customWidth="1"/>
    <col min="7435" max="7435" width="14.28515625" style="45" customWidth="1"/>
    <col min="7436" max="7436" width="21.140625" style="45" customWidth="1"/>
    <col min="7437" max="7680" width="9.140625" style="45"/>
    <col min="7681" max="7681" width="1.140625" style="45" customWidth="1"/>
    <col min="7682" max="7682" width="16.7109375" style="45" customWidth="1"/>
    <col min="7683" max="7683" width="64.85546875" style="45" customWidth="1"/>
    <col min="7684" max="7684" width="31" style="45" customWidth="1"/>
    <col min="7685" max="7685" width="28.28515625" style="45" customWidth="1"/>
    <col min="7686" max="7686" width="25" style="45" customWidth="1"/>
    <col min="7687" max="7687" width="18" style="45" customWidth="1"/>
    <col min="7688" max="7688" width="22.85546875" style="45" customWidth="1"/>
    <col min="7689" max="7689" width="16.85546875" style="45" customWidth="1"/>
    <col min="7690" max="7690" width="16" style="45" customWidth="1"/>
    <col min="7691" max="7691" width="14.28515625" style="45" customWidth="1"/>
    <col min="7692" max="7692" width="21.140625" style="45" customWidth="1"/>
    <col min="7693" max="7936" width="9.140625" style="45"/>
    <col min="7937" max="7937" width="1.140625" style="45" customWidth="1"/>
    <col min="7938" max="7938" width="16.7109375" style="45" customWidth="1"/>
    <col min="7939" max="7939" width="64.85546875" style="45" customWidth="1"/>
    <col min="7940" max="7940" width="31" style="45" customWidth="1"/>
    <col min="7941" max="7941" width="28.28515625" style="45" customWidth="1"/>
    <col min="7942" max="7942" width="25" style="45" customWidth="1"/>
    <col min="7943" max="7943" width="18" style="45" customWidth="1"/>
    <col min="7944" max="7944" width="22.85546875" style="45" customWidth="1"/>
    <col min="7945" max="7945" width="16.85546875" style="45" customWidth="1"/>
    <col min="7946" max="7946" width="16" style="45" customWidth="1"/>
    <col min="7947" max="7947" width="14.28515625" style="45" customWidth="1"/>
    <col min="7948" max="7948" width="21.140625" style="45" customWidth="1"/>
    <col min="7949" max="8192" width="9.140625" style="45"/>
    <col min="8193" max="8193" width="1.140625" style="45" customWidth="1"/>
    <col min="8194" max="8194" width="16.7109375" style="45" customWidth="1"/>
    <col min="8195" max="8195" width="64.85546875" style="45" customWidth="1"/>
    <col min="8196" max="8196" width="31" style="45" customWidth="1"/>
    <col min="8197" max="8197" width="28.28515625" style="45" customWidth="1"/>
    <col min="8198" max="8198" width="25" style="45" customWidth="1"/>
    <col min="8199" max="8199" width="18" style="45" customWidth="1"/>
    <col min="8200" max="8200" width="22.85546875" style="45" customWidth="1"/>
    <col min="8201" max="8201" width="16.85546875" style="45" customWidth="1"/>
    <col min="8202" max="8202" width="16" style="45" customWidth="1"/>
    <col min="8203" max="8203" width="14.28515625" style="45" customWidth="1"/>
    <col min="8204" max="8204" width="21.140625" style="45" customWidth="1"/>
    <col min="8205" max="8448" width="9.140625" style="45"/>
    <col min="8449" max="8449" width="1.140625" style="45" customWidth="1"/>
    <col min="8450" max="8450" width="16.7109375" style="45" customWidth="1"/>
    <col min="8451" max="8451" width="64.85546875" style="45" customWidth="1"/>
    <col min="8452" max="8452" width="31" style="45" customWidth="1"/>
    <col min="8453" max="8453" width="28.28515625" style="45" customWidth="1"/>
    <col min="8454" max="8454" width="25" style="45" customWidth="1"/>
    <col min="8455" max="8455" width="18" style="45" customWidth="1"/>
    <col min="8456" max="8456" width="22.85546875" style="45" customWidth="1"/>
    <col min="8457" max="8457" width="16.85546875" style="45" customWidth="1"/>
    <col min="8458" max="8458" width="16" style="45" customWidth="1"/>
    <col min="8459" max="8459" width="14.28515625" style="45" customWidth="1"/>
    <col min="8460" max="8460" width="21.140625" style="45" customWidth="1"/>
    <col min="8461" max="8704" width="9.140625" style="45"/>
    <col min="8705" max="8705" width="1.140625" style="45" customWidth="1"/>
    <col min="8706" max="8706" width="16.7109375" style="45" customWidth="1"/>
    <col min="8707" max="8707" width="64.85546875" style="45" customWidth="1"/>
    <col min="8708" max="8708" width="31" style="45" customWidth="1"/>
    <col min="8709" max="8709" width="28.28515625" style="45" customWidth="1"/>
    <col min="8710" max="8710" width="25" style="45" customWidth="1"/>
    <col min="8711" max="8711" width="18" style="45" customWidth="1"/>
    <col min="8712" max="8712" width="22.85546875" style="45" customWidth="1"/>
    <col min="8713" max="8713" width="16.85546875" style="45" customWidth="1"/>
    <col min="8714" max="8714" width="16" style="45" customWidth="1"/>
    <col min="8715" max="8715" width="14.28515625" style="45" customWidth="1"/>
    <col min="8716" max="8716" width="21.140625" style="45" customWidth="1"/>
    <col min="8717" max="8960" width="9.140625" style="45"/>
    <col min="8961" max="8961" width="1.140625" style="45" customWidth="1"/>
    <col min="8962" max="8962" width="16.7109375" style="45" customWidth="1"/>
    <col min="8963" max="8963" width="64.85546875" style="45" customWidth="1"/>
    <col min="8964" max="8964" width="31" style="45" customWidth="1"/>
    <col min="8965" max="8965" width="28.28515625" style="45" customWidth="1"/>
    <col min="8966" max="8966" width="25" style="45" customWidth="1"/>
    <col min="8967" max="8967" width="18" style="45" customWidth="1"/>
    <col min="8968" max="8968" width="22.85546875" style="45" customWidth="1"/>
    <col min="8969" max="8969" width="16.85546875" style="45" customWidth="1"/>
    <col min="8970" max="8970" width="16" style="45" customWidth="1"/>
    <col min="8971" max="8971" width="14.28515625" style="45" customWidth="1"/>
    <col min="8972" max="8972" width="21.140625" style="45" customWidth="1"/>
    <col min="8973" max="9216" width="9.140625" style="45"/>
    <col min="9217" max="9217" width="1.140625" style="45" customWidth="1"/>
    <col min="9218" max="9218" width="16.7109375" style="45" customWidth="1"/>
    <col min="9219" max="9219" width="64.85546875" style="45" customWidth="1"/>
    <col min="9220" max="9220" width="31" style="45" customWidth="1"/>
    <col min="9221" max="9221" width="28.28515625" style="45" customWidth="1"/>
    <col min="9222" max="9222" width="25" style="45" customWidth="1"/>
    <col min="9223" max="9223" width="18" style="45" customWidth="1"/>
    <col min="9224" max="9224" width="22.85546875" style="45" customWidth="1"/>
    <col min="9225" max="9225" width="16.85546875" style="45" customWidth="1"/>
    <col min="9226" max="9226" width="16" style="45" customWidth="1"/>
    <col min="9227" max="9227" width="14.28515625" style="45" customWidth="1"/>
    <col min="9228" max="9228" width="21.140625" style="45" customWidth="1"/>
    <col min="9229" max="9472" width="9.140625" style="45"/>
    <col min="9473" max="9473" width="1.140625" style="45" customWidth="1"/>
    <col min="9474" max="9474" width="16.7109375" style="45" customWidth="1"/>
    <col min="9475" max="9475" width="64.85546875" style="45" customWidth="1"/>
    <col min="9476" max="9476" width="31" style="45" customWidth="1"/>
    <col min="9477" max="9477" width="28.28515625" style="45" customWidth="1"/>
    <col min="9478" max="9478" width="25" style="45" customWidth="1"/>
    <col min="9479" max="9479" width="18" style="45" customWidth="1"/>
    <col min="9480" max="9480" width="22.85546875" style="45" customWidth="1"/>
    <col min="9481" max="9481" width="16.85546875" style="45" customWidth="1"/>
    <col min="9482" max="9482" width="16" style="45" customWidth="1"/>
    <col min="9483" max="9483" width="14.28515625" style="45" customWidth="1"/>
    <col min="9484" max="9484" width="21.140625" style="45" customWidth="1"/>
    <col min="9485" max="9728" width="9.140625" style="45"/>
    <col min="9729" max="9729" width="1.140625" style="45" customWidth="1"/>
    <col min="9730" max="9730" width="16.7109375" style="45" customWidth="1"/>
    <col min="9731" max="9731" width="64.85546875" style="45" customWidth="1"/>
    <col min="9732" max="9732" width="31" style="45" customWidth="1"/>
    <col min="9733" max="9733" width="28.28515625" style="45" customWidth="1"/>
    <col min="9734" max="9734" width="25" style="45" customWidth="1"/>
    <col min="9735" max="9735" width="18" style="45" customWidth="1"/>
    <col min="9736" max="9736" width="22.85546875" style="45" customWidth="1"/>
    <col min="9737" max="9737" width="16.85546875" style="45" customWidth="1"/>
    <col min="9738" max="9738" width="16" style="45" customWidth="1"/>
    <col min="9739" max="9739" width="14.28515625" style="45" customWidth="1"/>
    <col min="9740" max="9740" width="21.140625" style="45" customWidth="1"/>
    <col min="9741" max="9984" width="9.140625" style="45"/>
    <col min="9985" max="9985" width="1.140625" style="45" customWidth="1"/>
    <col min="9986" max="9986" width="16.7109375" style="45" customWidth="1"/>
    <col min="9987" max="9987" width="64.85546875" style="45" customWidth="1"/>
    <col min="9988" max="9988" width="31" style="45" customWidth="1"/>
    <col min="9989" max="9989" width="28.28515625" style="45" customWidth="1"/>
    <col min="9990" max="9990" width="25" style="45" customWidth="1"/>
    <col min="9991" max="9991" width="18" style="45" customWidth="1"/>
    <col min="9992" max="9992" width="22.85546875" style="45" customWidth="1"/>
    <col min="9993" max="9993" width="16.85546875" style="45" customWidth="1"/>
    <col min="9994" max="9994" width="16" style="45" customWidth="1"/>
    <col min="9995" max="9995" width="14.28515625" style="45" customWidth="1"/>
    <col min="9996" max="9996" width="21.140625" style="45" customWidth="1"/>
    <col min="9997" max="10240" width="9.140625" style="45"/>
    <col min="10241" max="10241" width="1.140625" style="45" customWidth="1"/>
    <col min="10242" max="10242" width="16.7109375" style="45" customWidth="1"/>
    <col min="10243" max="10243" width="64.85546875" style="45" customWidth="1"/>
    <col min="10244" max="10244" width="31" style="45" customWidth="1"/>
    <col min="10245" max="10245" width="28.28515625" style="45" customWidth="1"/>
    <col min="10246" max="10246" width="25" style="45" customWidth="1"/>
    <col min="10247" max="10247" width="18" style="45" customWidth="1"/>
    <col min="10248" max="10248" width="22.85546875" style="45" customWidth="1"/>
    <col min="10249" max="10249" width="16.85546875" style="45" customWidth="1"/>
    <col min="10250" max="10250" width="16" style="45" customWidth="1"/>
    <col min="10251" max="10251" width="14.28515625" style="45" customWidth="1"/>
    <col min="10252" max="10252" width="21.140625" style="45" customWidth="1"/>
    <col min="10253" max="10496" width="9.140625" style="45"/>
    <col min="10497" max="10497" width="1.140625" style="45" customWidth="1"/>
    <col min="10498" max="10498" width="16.7109375" style="45" customWidth="1"/>
    <col min="10499" max="10499" width="64.85546875" style="45" customWidth="1"/>
    <col min="10500" max="10500" width="31" style="45" customWidth="1"/>
    <col min="10501" max="10501" width="28.28515625" style="45" customWidth="1"/>
    <col min="10502" max="10502" width="25" style="45" customWidth="1"/>
    <col min="10503" max="10503" width="18" style="45" customWidth="1"/>
    <col min="10504" max="10504" width="22.85546875" style="45" customWidth="1"/>
    <col min="10505" max="10505" width="16.85546875" style="45" customWidth="1"/>
    <col min="10506" max="10506" width="16" style="45" customWidth="1"/>
    <col min="10507" max="10507" width="14.28515625" style="45" customWidth="1"/>
    <col min="10508" max="10508" width="21.140625" style="45" customWidth="1"/>
    <col min="10509" max="10752" width="9.140625" style="45"/>
    <col min="10753" max="10753" width="1.140625" style="45" customWidth="1"/>
    <col min="10754" max="10754" width="16.7109375" style="45" customWidth="1"/>
    <col min="10755" max="10755" width="64.85546875" style="45" customWidth="1"/>
    <col min="10756" max="10756" width="31" style="45" customWidth="1"/>
    <col min="10757" max="10757" width="28.28515625" style="45" customWidth="1"/>
    <col min="10758" max="10758" width="25" style="45" customWidth="1"/>
    <col min="10759" max="10759" width="18" style="45" customWidth="1"/>
    <col min="10760" max="10760" width="22.85546875" style="45" customWidth="1"/>
    <col min="10761" max="10761" width="16.85546875" style="45" customWidth="1"/>
    <col min="10762" max="10762" width="16" style="45" customWidth="1"/>
    <col min="10763" max="10763" width="14.28515625" style="45" customWidth="1"/>
    <col min="10764" max="10764" width="21.140625" style="45" customWidth="1"/>
    <col min="10765" max="11008" width="9.140625" style="45"/>
    <col min="11009" max="11009" width="1.140625" style="45" customWidth="1"/>
    <col min="11010" max="11010" width="16.7109375" style="45" customWidth="1"/>
    <col min="11011" max="11011" width="64.85546875" style="45" customWidth="1"/>
    <col min="11012" max="11012" width="31" style="45" customWidth="1"/>
    <col min="11013" max="11013" width="28.28515625" style="45" customWidth="1"/>
    <col min="11014" max="11014" width="25" style="45" customWidth="1"/>
    <col min="11015" max="11015" width="18" style="45" customWidth="1"/>
    <col min="11016" max="11016" width="22.85546875" style="45" customWidth="1"/>
    <col min="11017" max="11017" width="16.85546875" style="45" customWidth="1"/>
    <col min="11018" max="11018" width="16" style="45" customWidth="1"/>
    <col min="11019" max="11019" width="14.28515625" style="45" customWidth="1"/>
    <col min="11020" max="11020" width="21.140625" style="45" customWidth="1"/>
    <col min="11021" max="11264" width="9.140625" style="45"/>
    <col min="11265" max="11265" width="1.140625" style="45" customWidth="1"/>
    <col min="11266" max="11266" width="16.7109375" style="45" customWidth="1"/>
    <col min="11267" max="11267" width="64.85546875" style="45" customWidth="1"/>
    <col min="11268" max="11268" width="31" style="45" customWidth="1"/>
    <col min="11269" max="11269" width="28.28515625" style="45" customWidth="1"/>
    <col min="11270" max="11270" width="25" style="45" customWidth="1"/>
    <col min="11271" max="11271" width="18" style="45" customWidth="1"/>
    <col min="11272" max="11272" width="22.85546875" style="45" customWidth="1"/>
    <col min="11273" max="11273" width="16.85546875" style="45" customWidth="1"/>
    <col min="11274" max="11274" width="16" style="45" customWidth="1"/>
    <col min="11275" max="11275" width="14.28515625" style="45" customWidth="1"/>
    <col min="11276" max="11276" width="21.140625" style="45" customWidth="1"/>
    <col min="11277" max="11520" width="9.140625" style="45"/>
    <col min="11521" max="11521" width="1.140625" style="45" customWidth="1"/>
    <col min="11522" max="11522" width="16.7109375" style="45" customWidth="1"/>
    <col min="11523" max="11523" width="64.85546875" style="45" customWidth="1"/>
    <col min="11524" max="11524" width="31" style="45" customWidth="1"/>
    <col min="11525" max="11525" width="28.28515625" style="45" customWidth="1"/>
    <col min="11526" max="11526" width="25" style="45" customWidth="1"/>
    <col min="11527" max="11527" width="18" style="45" customWidth="1"/>
    <col min="11528" max="11528" width="22.85546875" style="45" customWidth="1"/>
    <col min="11529" max="11529" width="16.85546875" style="45" customWidth="1"/>
    <col min="11530" max="11530" width="16" style="45" customWidth="1"/>
    <col min="11531" max="11531" width="14.28515625" style="45" customWidth="1"/>
    <col min="11532" max="11532" width="21.140625" style="45" customWidth="1"/>
    <col min="11533" max="11776" width="9.140625" style="45"/>
    <col min="11777" max="11777" width="1.140625" style="45" customWidth="1"/>
    <col min="11778" max="11778" width="16.7109375" style="45" customWidth="1"/>
    <col min="11779" max="11779" width="64.85546875" style="45" customWidth="1"/>
    <col min="11780" max="11780" width="31" style="45" customWidth="1"/>
    <col min="11781" max="11781" width="28.28515625" style="45" customWidth="1"/>
    <col min="11782" max="11782" width="25" style="45" customWidth="1"/>
    <col min="11783" max="11783" width="18" style="45" customWidth="1"/>
    <col min="11784" max="11784" width="22.85546875" style="45" customWidth="1"/>
    <col min="11785" max="11785" width="16.85546875" style="45" customWidth="1"/>
    <col min="11786" max="11786" width="16" style="45" customWidth="1"/>
    <col min="11787" max="11787" width="14.28515625" style="45" customWidth="1"/>
    <col min="11788" max="11788" width="21.140625" style="45" customWidth="1"/>
    <col min="11789" max="12032" width="9.140625" style="45"/>
    <col min="12033" max="12033" width="1.140625" style="45" customWidth="1"/>
    <col min="12034" max="12034" width="16.7109375" style="45" customWidth="1"/>
    <col min="12035" max="12035" width="64.85546875" style="45" customWidth="1"/>
    <col min="12036" max="12036" width="31" style="45" customWidth="1"/>
    <col min="12037" max="12037" width="28.28515625" style="45" customWidth="1"/>
    <col min="12038" max="12038" width="25" style="45" customWidth="1"/>
    <col min="12039" max="12039" width="18" style="45" customWidth="1"/>
    <col min="12040" max="12040" width="22.85546875" style="45" customWidth="1"/>
    <col min="12041" max="12041" width="16.85546875" style="45" customWidth="1"/>
    <col min="12042" max="12042" width="16" style="45" customWidth="1"/>
    <col min="12043" max="12043" width="14.28515625" style="45" customWidth="1"/>
    <col min="12044" max="12044" width="21.140625" style="45" customWidth="1"/>
    <col min="12045" max="12288" width="9.140625" style="45"/>
    <col min="12289" max="12289" width="1.140625" style="45" customWidth="1"/>
    <col min="12290" max="12290" width="16.7109375" style="45" customWidth="1"/>
    <col min="12291" max="12291" width="64.85546875" style="45" customWidth="1"/>
    <col min="12292" max="12292" width="31" style="45" customWidth="1"/>
    <col min="12293" max="12293" width="28.28515625" style="45" customWidth="1"/>
    <col min="12294" max="12294" width="25" style="45" customWidth="1"/>
    <col min="12295" max="12295" width="18" style="45" customWidth="1"/>
    <col min="12296" max="12296" width="22.85546875" style="45" customWidth="1"/>
    <col min="12297" max="12297" width="16.85546875" style="45" customWidth="1"/>
    <col min="12298" max="12298" width="16" style="45" customWidth="1"/>
    <col min="12299" max="12299" width="14.28515625" style="45" customWidth="1"/>
    <col min="12300" max="12300" width="21.140625" style="45" customWidth="1"/>
    <col min="12301" max="12544" width="9.140625" style="45"/>
    <col min="12545" max="12545" width="1.140625" style="45" customWidth="1"/>
    <col min="12546" max="12546" width="16.7109375" style="45" customWidth="1"/>
    <col min="12547" max="12547" width="64.85546875" style="45" customWidth="1"/>
    <col min="12548" max="12548" width="31" style="45" customWidth="1"/>
    <col min="12549" max="12549" width="28.28515625" style="45" customWidth="1"/>
    <col min="12550" max="12550" width="25" style="45" customWidth="1"/>
    <col min="12551" max="12551" width="18" style="45" customWidth="1"/>
    <col min="12552" max="12552" width="22.85546875" style="45" customWidth="1"/>
    <col min="12553" max="12553" width="16.85546875" style="45" customWidth="1"/>
    <col min="12554" max="12554" width="16" style="45" customWidth="1"/>
    <col min="12555" max="12555" width="14.28515625" style="45" customWidth="1"/>
    <col min="12556" max="12556" width="21.140625" style="45" customWidth="1"/>
    <col min="12557" max="12800" width="9.140625" style="45"/>
    <col min="12801" max="12801" width="1.140625" style="45" customWidth="1"/>
    <col min="12802" max="12802" width="16.7109375" style="45" customWidth="1"/>
    <col min="12803" max="12803" width="64.85546875" style="45" customWidth="1"/>
    <col min="12804" max="12804" width="31" style="45" customWidth="1"/>
    <col min="12805" max="12805" width="28.28515625" style="45" customWidth="1"/>
    <col min="12806" max="12806" width="25" style="45" customWidth="1"/>
    <col min="12807" max="12807" width="18" style="45" customWidth="1"/>
    <col min="12808" max="12808" width="22.85546875" style="45" customWidth="1"/>
    <col min="12809" max="12809" width="16.85546875" style="45" customWidth="1"/>
    <col min="12810" max="12810" width="16" style="45" customWidth="1"/>
    <col min="12811" max="12811" width="14.28515625" style="45" customWidth="1"/>
    <col min="12812" max="12812" width="21.140625" style="45" customWidth="1"/>
    <col min="12813" max="13056" width="9.140625" style="45"/>
    <col min="13057" max="13057" width="1.140625" style="45" customWidth="1"/>
    <col min="13058" max="13058" width="16.7109375" style="45" customWidth="1"/>
    <col min="13059" max="13059" width="64.85546875" style="45" customWidth="1"/>
    <col min="13060" max="13060" width="31" style="45" customWidth="1"/>
    <col min="13061" max="13061" width="28.28515625" style="45" customWidth="1"/>
    <col min="13062" max="13062" width="25" style="45" customWidth="1"/>
    <col min="13063" max="13063" width="18" style="45" customWidth="1"/>
    <col min="13064" max="13064" width="22.85546875" style="45" customWidth="1"/>
    <col min="13065" max="13065" width="16.85546875" style="45" customWidth="1"/>
    <col min="13066" max="13066" width="16" style="45" customWidth="1"/>
    <col min="13067" max="13067" width="14.28515625" style="45" customWidth="1"/>
    <col min="13068" max="13068" width="21.140625" style="45" customWidth="1"/>
    <col min="13069" max="13312" width="9.140625" style="45"/>
    <col min="13313" max="13313" width="1.140625" style="45" customWidth="1"/>
    <col min="13314" max="13314" width="16.7109375" style="45" customWidth="1"/>
    <col min="13315" max="13315" width="64.85546875" style="45" customWidth="1"/>
    <col min="13316" max="13316" width="31" style="45" customWidth="1"/>
    <col min="13317" max="13317" width="28.28515625" style="45" customWidth="1"/>
    <col min="13318" max="13318" width="25" style="45" customWidth="1"/>
    <col min="13319" max="13319" width="18" style="45" customWidth="1"/>
    <col min="13320" max="13320" width="22.85546875" style="45" customWidth="1"/>
    <col min="13321" max="13321" width="16.85546875" style="45" customWidth="1"/>
    <col min="13322" max="13322" width="16" style="45" customWidth="1"/>
    <col min="13323" max="13323" width="14.28515625" style="45" customWidth="1"/>
    <col min="13324" max="13324" width="21.140625" style="45" customWidth="1"/>
    <col min="13325" max="13568" width="9.140625" style="45"/>
    <col min="13569" max="13569" width="1.140625" style="45" customWidth="1"/>
    <col min="13570" max="13570" width="16.7109375" style="45" customWidth="1"/>
    <col min="13571" max="13571" width="64.85546875" style="45" customWidth="1"/>
    <col min="13572" max="13572" width="31" style="45" customWidth="1"/>
    <col min="13573" max="13573" width="28.28515625" style="45" customWidth="1"/>
    <col min="13574" max="13574" width="25" style="45" customWidth="1"/>
    <col min="13575" max="13575" width="18" style="45" customWidth="1"/>
    <col min="13576" max="13576" width="22.85546875" style="45" customWidth="1"/>
    <col min="13577" max="13577" width="16.85546875" style="45" customWidth="1"/>
    <col min="13578" max="13578" width="16" style="45" customWidth="1"/>
    <col min="13579" max="13579" width="14.28515625" style="45" customWidth="1"/>
    <col min="13580" max="13580" width="21.140625" style="45" customWidth="1"/>
    <col min="13581" max="13824" width="9.140625" style="45"/>
    <col min="13825" max="13825" width="1.140625" style="45" customWidth="1"/>
    <col min="13826" max="13826" width="16.7109375" style="45" customWidth="1"/>
    <col min="13827" max="13827" width="64.85546875" style="45" customWidth="1"/>
    <col min="13828" max="13828" width="31" style="45" customWidth="1"/>
    <col min="13829" max="13829" width="28.28515625" style="45" customWidth="1"/>
    <col min="13830" max="13830" width="25" style="45" customWidth="1"/>
    <col min="13831" max="13831" width="18" style="45" customWidth="1"/>
    <col min="13832" max="13832" width="22.85546875" style="45" customWidth="1"/>
    <col min="13833" max="13833" width="16.85546875" style="45" customWidth="1"/>
    <col min="13834" max="13834" width="16" style="45" customWidth="1"/>
    <col min="13835" max="13835" width="14.28515625" style="45" customWidth="1"/>
    <col min="13836" max="13836" width="21.140625" style="45" customWidth="1"/>
    <col min="13837" max="14080" width="9.140625" style="45"/>
    <col min="14081" max="14081" width="1.140625" style="45" customWidth="1"/>
    <col min="14082" max="14082" width="16.7109375" style="45" customWidth="1"/>
    <col min="14083" max="14083" width="64.85546875" style="45" customWidth="1"/>
    <col min="14084" max="14084" width="31" style="45" customWidth="1"/>
    <col min="14085" max="14085" width="28.28515625" style="45" customWidth="1"/>
    <col min="14086" max="14086" width="25" style="45" customWidth="1"/>
    <col min="14087" max="14087" width="18" style="45" customWidth="1"/>
    <col min="14088" max="14088" width="22.85546875" style="45" customWidth="1"/>
    <col min="14089" max="14089" width="16.85546875" style="45" customWidth="1"/>
    <col min="14090" max="14090" width="16" style="45" customWidth="1"/>
    <col min="14091" max="14091" width="14.28515625" style="45" customWidth="1"/>
    <col min="14092" max="14092" width="21.140625" style="45" customWidth="1"/>
    <col min="14093" max="14336" width="9.140625" style="45"/>
    <col min="14337" max="14337" width="1.140625" style="45" customWidth="1"/>
    <col min="14338" max="14338" width="16.7109375" style="45" customWidth="1"/>
    <col min="14339" max="14339" width="64.85546875" style="45" customWidth="1"/>
    <col min="14340" max="14340" width="31" style="45" customWidth="1"/>
    <col min="14341" max="14341" width="28.28515625" style="45" customWidth="1"/>
    <col min="14342" max="14342" width="25" style="45" customWidth="1"/>
    <col min="14343" max="14343" width="18" style="45" customWidth="1"/>
    <col min="14344" max="14344" width="22.85546875" style="45" customWidth="1"/>
    <col min="14345" max="14345" width="16.85546875" style="45" customWidth="1"/>
    <col min="14346" max="14346" width="16" style="45" customWidth="1"/>
    <col min="14347" max="14347" width="14.28515625" style="45" customWidth="1"/>
    <col min="14348" max="14348" width="21.140625" style="45" customWidth="1"/>
    <col min="14349" max="14592" width="9.140625" style="45"/>
    <col min="14593" max="14593" width="1.140625" style="45" customWidth="1"/>
    <col min="14594" max="14594" width="16.7109375" style="45" customWidth="1"/>
    <col min="14595" max="14595" width="64.85546875" style="45" customWidth="1"/>
    <col min="14596" max="14596" width="31" style="45" customWidth="1"/>
    <col min="14597" max="14597" width="28.28515625" style="45" customWidth="1"/>
    <col min="14598" max="14598" width="25" style="45" customWidth="1"/>
    <col min="14599" max="14599" width="18" style="45" customWidth="1"/>
    <col min="14600" max="14600" width="22.85546875" style="45" customWidth="1"/>
    <col min="14601" max="14601" width="16.85546875" style="45" customWidth="1"/>
    <col min="14602" max="14602" width="16" style="45" customWidth="1"/>
    <col min="14603" max="14603" width="14.28515625" style="45" customWidth="1"/>
    <col min="14604" max="14604" width="21.140625" style="45" customWidth="1"/>
    <col min="14605" max="14848" width="9.140625" style="45"/>
    <col min="14849" max="14849" width="1.140625" style="45" customWidth="1"/>
    <col min="14850" max="14850" width="16.7109375" style="45" customWidth="1"/>
    <col min="14851" max="14851" width="64.85546875" style="45" customWidth="1"/>
    <col min="14852" max="14852" width="31" style="45" customWidth="1"/>
    <col min="14853" max="14853" width="28.28515625" style="45" customWidth="1"/>
    <col min="14854" max="14854" width="25" style="45" customWidth="1"/>
    <col min="14855" max="14855" width="18" style="45" customWidth="1"/>
    <col min="14856" max="14856" width="22.85546875" style="45" customWidth="1"/>
    <col min="14857" max="14857" width="16.85546875" style="45" customWidth="1"/>
    <col min="14858" max="14858" width="16" style="45" customWidth="1"/>
    <col min="14859" max="14859" width="14.28515625" style="45" customWidth="1"/>
    <col min="14860" max="14860" width="21.140625" style="45" customWidth="1"/>
    <col min="14861" max="15104" width="9.140625" style="45"/>
    <col min="15105" max="15105" width="1.140625" style="45" customWidth="1"/>
    <col min="15106" max="15106" width="16.7109375" style="45" customWidth="1"/>
    <col min="15107" max="15107" width="64.85546875" style="45" customWidth="1"/>
    <col min="15108" max="15108" width="31" style="45" customWidth="1"/>
    <col min="15109" max="15109" width="28.28515625" style="45" customWidth="1"/>
    <col min="15110" max="15110" width="25" style="45" customWidth="1"/>
    <col min="15111" max="15111" width="18" style="45" customWidth="1"/>
    <col min="15112" max="15112" width="22.85546875" style="45" customWidth="1"/>
    <col min="15113" max="15113" width="16.85546875" style="45" customWidth="1"/>
    <col min="15114" max="15114" width="16" style="45" customWidth="1"/>
    <col min="15115" max="15115" width="14.28515625" style="45" customWidth="1"/>
    <col min="15116" max="15116" width="21.140625" style="45" customWidth="1"/>
    <col min="15117" max="15360" width="9.140625" style="45"/>
    <col min="15361" max="15361" width="1.140625" style="45" customWidth="1"/>
    <col min="15362" max="15362" width="16.7109375" style="45" customWidth="1"/>
    <col min="15363" max="15363" width="64.85546875" style="45" customWidth="1"/>
    <col min="15364" max="15364" width="31" style="45" customWidth="1"/>
    <col min="15365" max="15365" width="28.28515625" style="45" customWidth="1"/>
    <col min="15366" max="15366" width="25" style="45" customWidth="1"/>
    <col min="15367" max="15367" width="18" style="45" customWidth="1"/>
    <col min="15368" max="15368" width="22.85546875" style="45" customWidth="1"/>
    <col min="15369" max="15369" width="16.85546875" style="45" customWidth="1"/>
    <col min="15370" max="15370" width="16" style="45" customWidth="1"/>
    <col min="15371" max="15371" width="14.28515625" style="45" customWidth="1"/>
    <col min="15372" max="15372" width="21.140625" style="45" customWidth="1"/>
    <col min="15373" max="15616" width="9.140625" style="45"/>
    <col min="15617" max="15617" width="1.140625" style="45" customWidth="1"/>
    <col min="15618" max="15618" width="16.7109375" style="45" customWidth="1"/>
    <col min="15619" max="15619" width="64.85546875" style="45" customWidth="1"/>
    <col min="15620" max="15620" width="31" style="45" customWidth="1"/>
    <col min="15621" max="15621" width="28.28515625" style="45" customWidth="1"/>
    <col min="15622" max="15622" width="25" style="45" customWidth="1"/>
    <col min="15623" max="15623" width="18" style="45" customWidth="1"/>
    <col min="15624" max="15624" width="22.85546875" style="45" customWidth="1"/>
    <col min="15625" max="15625" width="16.85546875" style="45" customWidth="1"/>
    <col min="15626" max="15626" width="16" style="45" customWidth="1"/>
    <col min="15627" max="15627" width="14.28515625" style="45" customWidth="1"/>
    <col min="15628" max="15628" width="21.140625" style="45" customWidth="1"/>
    <col min="15629" max="15872" width="9.140625" style="45"/>
    <col min="15873" max="15873" width="1.140625" style="45" customWidth="1"/>
    <col min="15874" max="15874" width="16.7109375" style="45" customWidth="1"/>
    <col min="15875" max="15875" width="64.85546875" style="45" customWidth="1"/>
    <col min="15876" max="15876" width="31" style="45" customWidth="1"/>
    <col min="15877" max="15877" width="28.28515625" style="45" customWidth="1"/>
    <col min="15878" max="15878" width="25" style="45" customWidth="1"/>
    <col min="15879" max="15879" width="18" style="45" customWidth="1"/>
    <col min="15880" max="15880" width="22.85546875" style="45" customWidth="1"/>
    <col min="15881" max="15881" width="16.85546875" style="45" customWidth="1"/>
    <col min="15882" max="15882" width="16" style="45" customWidth="1"/>
    <col min="15883" max="15883" width="14.28515625" style="45" customWidth="1"/>
    <col min="15884" max="15884" width="21.140625" style="45" customWidth="1"/>
    <col min="15885" max="16128" width="9.140625" style="45"/>
    <col min="16129" max="16129" width="1.140625" style="45" customWidth="1"/>
    <col min="16130" max="16130" width="16.7109375" style="45" customWidth="1"/>
    <col min="16131" max="16131" width="64.85546875" style="45" customWidth="1"/>
    <col min="16132" max="16132" width="31" style="45" customWidth="1"/>
    <col min="16133" max="16133" width="28.28515625" style="45" customWidth="1"/>
    <col min="16134" max="16134" width="25" style="45" customWidth="1"/>
    <col min="16135" max="16135" width="18" style="45" customWidth="1"/>
    <col min="16136" max="16136" width="22.85546875" style="45" customWidth="1"/>
    <col min="16137" max="16137" width="16.85546875" style="45" customWidth="1"/>
    <col min="16138" max="16138" width="16" style="45" customWidth="1"/>
    <col min="16139" max="16139" width="14.28515625" style="45" customWidth="1"/>
    <col min="16140" max="16140" width="21.140625" style="45" customWidth="1"/>
    <col min="16141" max="16384" width="9.140625" style="45"/>
  </cols>
  <sheetData>
    <row r="1" spans="1:13" s="51" customFormat="1" ht="33.75" customHeight="1" thickBot="1" x14ac:dyDescent="0.3">
      <c r="A1" s="46"/>
      <c r="B1" s="47" t="s">
        <v>426</v>
      </c>
      <c r="C1" s="48" t="s">
        <v>107</v>
      </c>
      <c r="D1" s="49" t="s">
        <v>427</v>
      </c>
      <c r="E1" s="49" t="s">
        <v>428</v>
      </c>
      <c r="F1" s="49" t="s">
        <v>429</v>
      </c>
      <c r="G1" s="50" t="s">
        <v>430</v>
      </c>
      <c r="H1" s="49" t="s">
        <v>431</v>
      </c>
      <c r="I1" s="49" t="s">
        <v>432</v>
      </c>
      <c r="J1" s="49" t="s">
        <v>66</v>
      </c>
      <c r="K1" s="49" t="s">
        <v>433</v>
      </c>
      <c r="L1" s="49" t="s">
        <v>434</v>
      </c>
    </row>
    <row r="2" spans="1:13" ht="18.75" customHeight="1" x14ac:dyDescent="0.25">
      <c r="A2" s="52"/>
      <c r="B2" s="549" t="s">
        <v>435</v>
      </c>
      <c r="C2" s="53" t="s">
        <v>328</v>
      </c>
      <c r="D2" s="544" t="s">
        <v>436</v>
      </c>
      <c r="E2" s="544" t="s">
        <v>437</v>
      </c>
      <c r="F2" s="54" t="s">
        <v>329</v>
      </c>
      <c r="G2" s="55">
        <f>VLOOKUP(C2,'[1]Base de Dados'!$B$2:$E$81,3,FALSE)</f>
        <v>2.8044280000000001</v>
      </c>
      <c r="H2" s="56">
        <f>VLOOKUP(C2,'[1]Base de Dados'!$B$2:$E$81,2,FALSE)</f>
        <v>1822392479.27</v>
      </c>
      <c r="I2" s="553" t="s">
        <v>376</v>
      </c>
      <c r="J2" s="57" t="s">
        <v>438</v>
      </c>
      <c r="K2" s="58" t="s">
        <v>439</v>
      </c>
      <c r="L2" s="59" t="s">
        <v>438</v>
      </c>
      <c r="M2" s="45">
        <v>1</v>
      </c>
    </row>
    <row r="3" spans="1:13" ht="18.75" customHeight="1" x14ac:dyDescent="0.25">
      <c r="A3" s="52"/>
      <c r="B3" s="550"/>
      <c r="C3" s="60" t="s">
        <v>360</v>
      </c>
      <c r="D3" s="545"/>
      <c r="E3" s="545"/>
      <c r="F3" s="61" t="s">
        <v>361</v>
      </c>
      <c r="G3" s="62">
        <f>VLOOKUP(C3,'[1]Base de Dados'!$B$2:$E$81,3,FALSE)</f>
        <v>3.1163569999999998</v>
      </c>
      <c r="H3" s="63">
        <f>VLOOKUP(C3,'[1]Base de Dados'!$B$2:$E$81,2,FALSE)</f>
        <v>287214731.60000002</v>
      </c>
      <c r="I3" s="554"/>
      <c r="J3" s="64" t="s">
        <v>438</v>
      </c>
      <c r="K3" s="65" t="s">
        <v>439</v>
      </c>
      <c r="L3" s="66" t="s">
        <v>438</v>
      </c>
      <c r="M3" s="45">
        <v>2</v>
      </c>
    </row>
    <row r="4" spans="1:13" ht="18.75" customHeight="1" x14ac:dyDescent="0.25">
      <c r="A4" s="52"/>
      <c r="B4" s="550"/>
      <c r="C4" s="60" t="s">
        <v>159</v>
      </c>
      <c r="D4" s="545"/>
      <c r="E4" s="545"/>
      <c r="F4" s="61" t="s">
        <v>160</v>
      </c>
      <c r="G4" s="62">
        <f>VLOOKUP(C4,'[1]Base de Dados'!$B$2:$E$81,3,FALSE)</f>
        <v>2.9499819999999999</v>
      </c>
      <c r="H4" s="63">
        <f>VLOOKUP(C4,'[1]Base de Dados'!$B$2:$E$81,2,FALSE)</f>
        <v>387646890.77999997</v>
      </c>
      <c r="I4" s="554"/>
      <c r="J4" s="64" t="s">
        <v>438</v>
      </c>
      <c r="K4" s="65" t="s">
        <v>439</v>
      </c>
      <c r="L4" s="66" t="s">
        <v>438</v>
      </c>
      <c r="M4" s="45">
        <v>3</v>
      </c>
    </row>
    <row r="5" spans="1:13" ht="18.75" customHeight="1" x14ac:dyDescent="0.25">
      <c r="A5" s="52"/>
      <c r="B5" s="550"/>
      <c r="C5" s="60" t="s">
        <v>440</v>
      </c>
      <c r="D5" s="545"/>
      <c r="E5" s="545"/>
      <c r="F5" s="61" t="s">
        <v>240</v>
      </c>
      <c r="G5" s="62">
        <f>VLOOKUP(C5,'[1]Base de Dados'!$B$2:$E$81,3,FALSE)</f>
        <v>2.5942400000000001</v>
      </c>
      <c r="H5" s="63">
        <f>VLOOKUP(C5,'[1]Base de Dados'!$B$2:$E$81,2,FALSE)</f>
        <v>4154681902.2399998</v>
      </c>
      <c r="I5" s="554"/>
      <c r="J5" s="64" t="s">
        <v>438</v>
      </c>
      <c r="K5" s="65" t="s">
        <v>441</v>
      </c>
      <c r="L5" s="66" t="s">
        <v>438</v>
      </c>
      <c r="M5" s="45">
        <v>4</v>
      </c>
    </row>
    <row r="6" spans="1:13" ht="18.75" customHeight="1" x14ac:dyDescent="0.25">
      <c r="B6" s="550"/>
      <c r="C6" s="60" t="s">
        <v>233</v>
      </c>
      <c r="D6" s="545"/>
      <c r="E6" s="545"/>
      <c r="F6" s="61" t="s">
        <v>234</v>
      </c>
      <c r="G6" s="62">
        <f>VLOOKUP(C6,'[1]Base de Dados'!$B$2:$E$81,3,FALSE)</f>
        <v>1.350544</v>
      </c>
      <c r="H6" s="63">
        <f>VLOOKUP(C6,'[1]Base de Dados'!$B$2:$E$81,2,FALSE)</f>
        <v>146109705.65000001</v>
      </c>
      <c r="I6" s="554"/>
      <c r="J6" s="64" t="s">
        <v>438</v>
      </c>
      <c r="K6" s="65" t="s">
        <v>441</v>
      </c>
      <c r="L6" s="66" t="s">
        <v>438</v>
      </c>
      <c r="M6" s="45">
        <v>5</v>
      </c>
    </row>
    <row r="7" spans="1:13" ht="18.75" customHeight="1" x14ac:dyDescent="0.25">
      <c r="B7" s="550"/>
      <c r="C7" s="67" t="s">
        <v>442</v>
      </c>
      <c r="D7" s="545"/>
      <c r="E7" s="545"/>
      <c r="F7" s="68" t="s">
        <v>443</v>
      </c>
      <c r="G7" s="62">
        <f>VLOOKUP(C7,'[1]Base de Dados'!$B$2:$E$81,3,FALSE)</f>
        <v>1.0046470000000001</v>
      </c>
      <c r="H7" s="63">
        <f>VLOOKUP(C7,'[1]Base de Dados'!$B$2:$E$81,2,FALSE)</f>
        <v>9530774.1999999993</v>
      </c>
      <c r="I7" s="538"/>
      <c r="J7" s="64" t="s">
        <v>438</v>
      </c>
      <c r="K7" s="65" t="s">
        <v>441</v>
      </c>
      <c r="L7" s="66" t="s">
        <v>438</v>
      </c>
      <c r="M7" s="45">
        <v>6</v>
      </c>
    </row>
    <row r="8" spans="1:13" ht="18.75" customHeight="1" x14ac:dyDescent="0.25">
      <c r="B8" s="550"/>
      <c r="C8" s="67" t="s">
        <v>183</v>
      </c>
      <c r="D8" s="545"/>
      <c r="E8" s="545"/>
      <c r="F8" s="68" t="s">
        <v>184</v>
      </c>
      <c r="G8" s="62">
        <f>VLOOKUP(C8,'[1]Base de Dados'!$B$2:$E$81,3,FALSE)</f>
        <v>1.198226</v>
      </c>
      <c r="H8" s="63">
        <f>VLOOKUP(C8,'[1]Base de Dados'!$B$2:$E$81,2,FALSE)</f>
        <v>1201441819.28</v>
      </c>
      <c r="I8" s="559" t="s">
        <v>444</v>
      </c>
      <c r="J8" s="64" t="s">
        <v>438</v>
      </c>
      <c r="K8" s="65" t="s">
        <v>439</v>
      </c>
      <c r="L8" s="66" t="s">
        <v>438</v>
      </c>
      <c r="M8" s="45">
        <v>7</v>
      </c>
    </row>
    <row r="9" spans="1:13" ht="18.75" customHeight="1" x14ac:dyDescent="0.25">
      <c r="B9" s="550"/>
      <c r="C9" s="67" t="s">
        <v>194</v>
      </c>
      <c r="D9" s="545"/>
      <c r="E9" s="545"/>
      <c r="F9" s="68" t="s">
        <v>195</v>
      </c>
      <c r="G9" s="62">
        <f>VLOOKUP(C9,'[1]Base de Dados'!$B$2:$E$81,3,FALSE)</f>
        <v>1.176337</v>
      </c>
      <c r="H9" s="63">
        <f>VLOOKUP(C9,'[1]Base de Dados'!$B$2:$E$81,2,FALSE)</f>
        <v>117633723.76000001</v>
      </c>
      <c r="I9" s="554"/>
      <c r="J9" s="64" t="s">
        <v>438</v>
      </c>
      <c r="K9" s="65" t="s">
        <v>439</v>
      </c>
      <c r="L9" s="66" t="s">
        <v>438</v>
      </c>
      <c r="M9" s="45">
        <v>8</v>
      </c>
    </row>
    <row r="10" spans="1:13" ht="18.75" customHeight="1" x14ac:dyDescent="0.25">
      <c r="B10" s="550"/>
      <c r="C10" s="67" t="s">
        <v>207</v>
      </c>
      <c r="D10" s="545"/>
      <c r="E10" s="545"/>
      <c r="F10" s="68" t="s">
        <v>208</v>
      </c>
      <c r="G10" s="62">
        <f>VLOOKUP(C10,'[1]Base de Dados'!$B$2:$E$81,3,FALSE)</f>
        <v>1.192294</v>
      </c>
      <c r="H10" s="63">
        <f>VLOOKUP(C10,'[1]Base de Dados'!$B$2:$E$81,2,FALSE)</f>
        <v>69239234.569999993</v>
      </c>
      <c r="I10" s="554"/>
      <c r="J10" s="64" t="s">
        <v>438</v>
      </c>
      <c r="K10" s="65" t="s">
        <v>439</v>
      </c>
      <c r="L10" s="66" t="s">
        <v>438</v>
      </c>
      <c r="M10" s="45">
        <v>9</v>
      </c>
    </row>
    <row r="11" spans="1:13" ht="18.75" customHeight="1" x14ac:dyDescent="0.25">
      <c r="B11" s="550"/>
      <c r="C11" s="67" t="s">
        <v>212</v>
      </c>
      <c r="D11" s="545"/>
      <c r="E11" s="545"/>
      <c r="F11" s="68" t="s">
        <v>213</v>
      </c>
      <c r="G11" s="62">
        <f>VLOOKUP(C11,'[1]Base de Dados'!$B$2:$E$81,3,FALSE)</f>
        <v>1.1914499999999999</v>
      </c>
      <c r="H11" s="63">
        <f>VLOOKUP(C11,'[1]Base de Dados'!$B$2:$E$81,2,FALSE)</f>
        <v>160276947.59999999</v>
      </c>
      <c r="I11" s="554"/>
      <c r="J11" s="64" t="s">
        <v>438</v>
      </c>
      <c r="K11" s="65" t="s">
        <v>439</v>
      </c>
      <c r="L11" s="66" t="s">
        <v>438</v>
      </c>
      <c r="M11" s="45">
        <v>10</v>
      </c>
    </row>
    <row r="12" spans="1:13" ht="18.75" customHeight="1" thickBot="1" x14ac:dyDescent="0.3">
      <c r="B12" s="550"/>
      <c r="C12" s="69" t="s">
        <v>226</v>
      </c>
      <c r="D12" s="546"/>
      <c r="E12" s="546"/>
      <c r="F12" s="70" t="s">
        <v>227</v>
      </c>
      <c r="G12" s="71">
        <f>VLOOKUP(C12,'[1]Base de Dados'!$B$2:$E$81,3,FALSE)</f>
        <v>1.190245</v>
      </c>
      <c r="H12" s="72">
        <f>VLOOKUP(C12,'[1]Base de Dados'!$B$2:$E$81,2,FALSE)</f>
        <v>182085174.84</v>
      </c>
      <c r="I12" s="555"/>
      <c r="J12" s="73" t="s">
        <v>438</v>
      </c>
      <c r="K12" s="74" t="s">
        <v>439</v>
      </c>
      <c r="L12" s="75" t="s">
        <v>438</v>
      </c>
      <c r="M12" s="45">
        <v>11</v>
      </c>
    </row>
    <row r="13" spans="1:13" ht="18.75" customHeight="1" thickBot="1" x14ac:dyDescent="0.3">
      <c r="A13" s="76"/>
      <c r="B13" s="550"/>
      <c r="C13" s="77" t="s">
        <v>351</v>
      </c>
      <c r="D13" s="78" t="s">
        <v>445</v>
      </c>
      <c r="E13" s="79" t="s">
        <v>446</v>
      </c>
      <c r="F13" s="80" t="s">
        <v>352</v>
      </c>
      <c r="G13" s="55">
        <f>VLOOKUP(C13,'[1]Base de Dados'!$B$2:$E$81,3,FALSE)</f>
        <v>1.9228019999999999</v>
      </c>
      <c r="H13" s="56">
        <f>VLOOKUP(C13,'[1]Base de Dados'!$B$2:$E$81,2,FALSE)</f>
        <v>2360710492.1399999</v>
      </c>
      <c r="I13" s="81" t="s">
        <v>385</v>
      </c>
      <c r="J13" s="82" t="s">
        <v>438</v>
      </c>
      <c r="K13" s="81" t="s">
        <v>447</v>
      </c>
      <c r="L13" s="83" t="s">
        <v>438</v>
      </c>
      <c r="M13" s="45">
        <v>12</v>
      </c>
    </row>
    <row r="14" spans="1:13" ht="18.75" customHeight="1" x14ac:dyDescent="0.25">
      <c r="A14" s="52"/>
      <c r="B14" s="551"/>
      <c r="C14" s="53" t="s">
        <v>257</v>
      </c>
      <c r="D14" s="544" t="s">
        <v>448</v>
      </c>
      <c r="E14" s="544" t="s">
        <v>449</v>
      </c>
      <c r="F14" s="54" t="s">
        <v>258</v>
      </c>
      <c r="G14" s="55">
        <f>VLOOKUP(C14,'[1]Base de Dados'!$B$2:$E$81,3,FALSE)</f>
        <v>1.796033</v>
      </c>
      <c r="H14" s="56">
        <f>VLOOKUP(C14,'[1]Base de Dados'!$B$2:$E$81,2,FALSE)</f>
        <v>3317951442.96</v>
      </c>
      <c r="I14" s="58" t="s">
        <v>385</v>
      </c>
      <c r="J14" s="57" t="s">
        <v>438</v>
      </c>
      <c r="K14" s="58" t="s">
        <v>450</v>
      </c>
      <c r="L14" s="59" t="s">
        <v>438</v>
      </c>
      <c r="M14" s="45">
        <v>13</v>
      </c>
    </row>
    <row r="15" spans="1:13" ht="18.75" customHeight="1" x14ac:dyDescent="0.25">
      <c r="A15" s="52"/>
      <c r="B15" s="551"/>
      <c r="C15" s="60" t="s">
        <v>260</v>
      </c>
      <c r="D15" s="545"/>
      <c r="E15" s="545"/>
      <c r="F15" s="61" t="s">
        <v>261</v>
      </c>
      <c r="G15" s="62">
        <f>VLOOKUP(C15,'[1]Base de Dados'!$B$2:$E$81,3,FALSE)</f>
        <v>1.6951849999999999</v>
      </c>
      <c r="H15" s="63">
        <f>VLOOKUP(C15,'[1]Base de Dados'!$B$2:$E$81,2,FALSE)</f>
        <v>1161612391.0699999</v>
      </c>
      <c r="I15" s="65" t="s">
        <v>451</v>
      </c>
      <c r="J15" s="64" t="s">
        <v>438</v>
      </c>
      <c r="K15" s="65" t="s">
        <v>441</v>
      </c>
      <c r="L15" s="66" t="s">
        <v>438</v>
      </c>
      <c r="M15" s="45">
        <v>14</v>
      </c>
    </row>
    <row r="16" spans="1:13" ht="18.75" customHeight="1" x14ac:dyDescent="0.25">
      <c r="A16" s="52"/>
      <c r="B16" s="551"/>
      <c r="C16" s="60" t="s">
        <v>251</v>
      </c>
      <c r="D16" s="545"/>
      <c r="E16" s="545"/>
      <c r="F16" s="61" t="s">
        <v>252</v>
      </c>
      <c r="G16" s="62">
        <f>VLOOKUP(C16,'[1]Base de Dados'!$B$2:$E$81,3,FALSE)</f>
        <v>1.8703730000000001</v>
      </c>
      <c r="H16" s="63">
        <f>VLOOKUP(C16,'[1]Base de Dados'!$B$2:$E$81,2,FALSE)</f>
        <v>3791382507.3499999</v>
      </c>
      <c r="I16" s="65" t="s">
        <v>452</v>
      </c>
      <c r="J16" s="64" t="s">
        <v>438</v>
      </c>
      <c r="K16" s="65" t="s">
        <v>441</v>
      </c>
      <c r="L16" s="66" t="s">
        <v>438</v>
      </c>
      <c r="M16" s="45">
        <v>15</v>
      </c>
    </row>
    <row r="17" spans="1:13" ht="18.75" customHeight="1" x14ac:dyDescent="0.25">
      <c r="A17" s="52"/>
      <c r="B17" s="551"/>
      <c r="C17" s="60" t="s">
        <v>320</v>
      </c>
      <c r="D17" s="545"/>
      <c r="E17" s="545"/>
      <c r="F17" s="61" t="s">
        <v>321</v>
      </c>
      <c r="G17" s="62">
        <f>VLOOKUP(C17,'[1]Base de Dados'!$B$2:$E$81,3,FALSE)</f>
        <v>1.743107</v>
      </c>
      <c r="H17" s="63">
        <f>VLOOKUP(C17,'[1]Base de Dados'!$B$2:$E$81,2,FALSE)</f>
        <v>9050009625.9599991</v>
      </c>
      <c r="I17" s="65" t="s">
        <v>453</v>
      </c>
      <c r="J17" s="64" t="s">
        <v>438</v>
      </c>
      <c r="K17" s="65" t="s">
        <v>441</v>
      </c>
      <c r="L17" s="66" t="s">
        <v>438</v>
      </c>
      <c r="M17" s="45">
        <v>16</v>
      </c>
    </row>
    <row r="18" spans="1:13" ht="18.75" customHeight="1" x14ac:dyDescent="0.25">
      <c r="A18" s="84"/>
      <c r="B18" s="551"/>
      <c r="C18" s="60" t="s">
        <v>254</v>
      </c>
      <c r="D18" s="545"/>
      <c r="E18" s="545"/>
      <c r="F18" s="61" t="s">
        <v>255</v>
      </c>
      <c r="G18" s="62">
        <f>VLOOKUP(C18,'[1]Base de Dados'!$B$2:$E$81,3,FALSE)</f>
        <v>1.220269</v>
      </c>
      <c r="H18" s="63">
        <f>VLOOKUP(C18,'[1]Base de Dados'!$B$2:$E$81,2,FALSE)</f>
        <v>327722344.67000002</v>
      </c>
      <c r="I18" s="65" t="s">
        <v>387</v>
      </c>
      <c r="J18" s="64" t="s">
        <v>438</v>
      </c>
      <c r="K18" s="65" t="s">
        <v>447</v>
      </c>
      <c r="L18" s="66" t="s">
        <v>438</v>
      </c>
      <c r="M18" s="45">
        <v>17</v>
      </c>
    </row>
    <row r="19" spans="1:13" ht="18.75" customHeight="1" x14ac:dyDescent="0.25">
      <c r="B19" s="551"/>
      <c r="C19" s="60" t="s">
        <v>323</v>
      </c>
      <c r="D19" s="545"/>
      <c r="E19" s="545"/>
      <c r="F19" s="61" t="s">
        <v>324</v>
      </c>
      <c r="G19" s="62">
        <f>VLOOKUP(C19,'[1]Base de Dados'!$B$2:$E$81,3,FALSE)</f>
        <v>1.243242</v>
      </c>
      <c r="H19" s="63">
        <f>VLOOKUP(C19,'[1]Base de Dados'!$B$2:$E$81,2,FALSE)</f>
        <v>140807777.25</v>
      </c>
      <c r="I19" s="65" t="s">
        <v>454</v>
      </c>
      <c r="J19" s="64" t="s">
        <v>438</v>
      </c>
      <c r="K19" s="65" t="s">
        <v>447</v>
      </c>
      <c r="L19" s="66" t="s">
        <v>438</v>
      </c>
      <c r="M19" s="45">
        <v>18</v>
      </c>
    </row>
    <row r="20" spans="1:13" ht="18.75" customHeight="1" x14ac:dyDescent="0.25">
      <c r="B20" s="551"/>
      <c r="C20" s="60" t="s">
        <v>248</v>
      </c>
      <c r="D20" s="545"/>
      <c r="E20" s="545"/>
      <c r="F20" s="61" t="s">
        <v>249</v>
      </c>
      <c r="G20" s="62">
        <f>VLOOKUP(C20,'[1]Base de Dados'!$B$2:$E$81,3,FALSE)</f>
        <v>1.413951</v>
      </c>
      <c r="H20" s="63">
        <f>VLOOKUP(C20,'[1]Base de Dados'!$B$2:$E$81,2,FALSE)</f>
        <v>2427609953.9899998</v>
      </c>
      <c r="I20" s="65" t="s">
        <v>455</v>
      </c>
      <c r="J20" s="64" t="s">
        <v>438</v>
      </c>
      <c r="K20" s="65" t="s">
        <v>441</v>
      </c>
      <c r="L20" s="66" t="s">
        <v>438</v>
      </c>
      <c r="M20" s="45">
        <v>19</v>
      </c>
    </row>
    <row r="21" spans="1:13" ht="18.75" customHeight="1" x14ac:dyDescent="0.25">
      <c r="B21" s="551"/>
      <c r="C21" s="60" t="s">
        <v>326</v>
      </c>
      <c r="D21" s="545"/>
      <c r="E21" s="545"/>
      <c r="F21" s="85" t="s">
        <v>327</v>
      </c>
      <c r="G21" s="62">
        <f>VLOOKUP(C21,'[1]Base de Dados'!$B$2:$E$81,3,FALSE)</f>
        <v>1.264788</v>
      </c>
      <c r="H21" s="63">
        <f>VLOOKUP(C21,'[1]Base de Dados'!$B$2:$E$81,2,FALSE)</f>
        <v>158663542.84999999</v>
      </c>
      <c r="I21" s="86" t="s">
        <v>456</v>
      </c>
      <c r="J21" s="87" t="s">
        <v>438</v>
      </c>
      <c r="K21" s="86" t="s">
        <v>450</v>
      </c>
      <c r="L21" s="88" t="s">
        <v>438</v>
      </c>
      <c r="M21" s="45">
        <v>20</v>
      </c>
    </row>
    <row r="22" spans="1:13" ht="18.75" customHeight="1" x14ac:dyDescent="0.25">
      <c r="B22" s="551"/>
      <c r="C22" s="67" t="s">
        <v>209</v>
      </c>
      <c r="D22" s="545"/>
      <c r="E22" s="545"/>
      <c r="F22" s="68" t="s">
        <v>210</v>
      </c>
      <c r="G22" s="62">
        <f>VLOOKUP(C22,'[1]Base de Dados'!$B$2:$E$81,3,FALSE)</f>
        <v>1.1445749999999999</v>
      </c>
      <c r="H22" s="63">
        <f>VLOOKUP(C22,'[1]Base de Dados'!$B$2:$E$81,2,FALSE)</f>
        <v>305887311.29000002</v>
      </c>
      <c r="I22" s="89" t="s">
        <v>385</v>
      </c>
      <c r="J22" s="64" t="s">
        <v>438</v>
      </c>
      <c r="K22" s="65" t="s">
        <v>450</v>
      </c>
      <c r="L22" s="66" t="s">
        <v>438</v>
      </c>
      <c r="M22" s="45">
        <v>21</v>
      </c>
    </row>
    <row r="23" spans="1:13" ht="18.75" customHeight="1" x14ac:dyDescent="0.25">
      <c r="B23" s="551"/>
      <c r="C23" s="67" t="s">
        <v>197</v>
      </c>
      <c r="D23" s="545"/>
      <c r="E23" s="545"/>
      <c r="F23" s="68" t="s">
        <v>198</v>
      </c>
      <c r="G23" s="62">
        <f>VLOOKUP(C23,'[1]Base de Dados'!$B$2:$E$81,3,FALSE)</f>
        <v>1.1556470000000001</v>
      </c>
      <c r="H23" s="63">
        <f>VLOOKUP(C23,'[1]Base de Dados'!$B$2:$E$81,2,FALSE)</f>
        <v>53952652.350000001</v>
      </c>
      <c r="I23" s="89" t="s">
        <v>385</v>
      </c>
      <c r="J23" s="64" t="s">
        <v>438</v>
      </c>
      <c r="K23" s="65" t="s">
        <v>450</v>
      </c>
      <c r="L23" s="66" t="s">
        <v>438</v>
      </c>
      <c r="M23" s="45">
        <v>22</v>
      </c>
    </row>
    <row r="24" spans="1:13" ht="18.75" customHeight="1" x14ac:dyDescent="0.25">
      <c r="B24" s="551"/>
      <c r="C24" s="67" t="s">
        <v>215</v>
      </c>
      <c r="D24" s="545"/>
      <c r="E24" s="545"/>
      <c r="F24" s="68" t="s">
        <v>216</v>
      </c>
      <c r="G24" s="62">
        <f>VLOOKUP(C24,'[1]Base de Dados'!$B$2:$E$81,3,FALSE)</f>
        <v>1.1354869999999999</v>
      </c>
      <c r="H24" s="63">
        <f>VLOOKUP(C24,'[1]Base de Dados'!$B$2:$E$81,2,FALSE)</f>
        <v>34509123.509999998</v>
      </c>
      <c r="I24" s="89" t="s">
        <v>385</v>
      </c>
      <c r="J24" s="64" t="s">
        <v>438</v>
      </c>
      <c r="K24" s="65" t="s">
        <v>450</v>
      </c>
      <c r="L24" s="66" t="s">
        <v>438</v>
      </c>
      <c r="M24" s="45">
        <v>23</v>
      </c>
    </row>
    <row r="25" spans="1:13" ht="18.75" customHeight="1" x14ac:dyDescent="0.25">
      <c r="B25" s="551"/>
      <c r="C25" s="67" t="s">
        <v>228</v>
      </c>
      <c r="D25" s="545"/>
      <c r="E25" s="545"/>
      <c r="F25" s="90" t="s">
        <v>229</v>
      </c>
      <c r="G25" s="62">
        <f>VLOOKUP(C25,'[1]Base de Dados'!$B$2:$E$81,3,FALSE)</f>
        <v>1.1143559999999999</v>
      </c>
      <c r="H25" s="63">
        <f>VLOOKUP(C25,'[1]Base de Dados'!$B$2:$E$81,2,FALSE)</f>
        <v>41023089.109999999</v>
      </c>
      <c r="I25" s="89" t="s">
        <v>385</v>
      </c>
      <c r="J25" s="64" t="s">
        <v>438</v>
      </c>
      <c r="K25" s="65" t="s">
        <v>450</v>
      </c>
      <c r="L25" s="66" t="s">
        <v>438</v>
      </c>
      <c r="M25" s="45">
        <v>24</v>
      </c>
    </row>
    <row r="26" spans="1:13" ht="18.75" customHeight="1" x14ac:dyDescent="0.25">
      <c r="A26" s="91"/>
      <c r="B26" s="551"/>
      <c r="C26" s="67" t="s">
        <v>217</v>
      </c>
      <c r="D26" s="545"/>
      <c r="E26" s="545"/>
      <c r="F26" s="68" t="s">
        <v>218</v>
      </c>
      <c r="G26" s="62">
        <f>VLOOKUP(C26,'[1]Base de Dados'!$B$2:$E$81,3,FALSE)</f>
        <v>1.0384169999999999</v>
      </c>
      <c r="H26" s="63">
        <f>VLOOKUP(C26,'[1]Base de Dados'!$B$2:$E$81,2,FALSE)</f>
        <v>513777711.94</v>
      </c>
      <c r="I26" s="89" t="s">
        <v>385</v>
      </c>
      <c r="J26" s="92" t="s">
        <v>438</v>
      </c>
      <c r="K26" s="89" t="s">
        <v>450</v>
      </c>
      <c r="L26" s="93" t="s">
        <v>438</v>
      </c>
      <c r="M26" s="45">
        <v>25</v>
      </c>
    </row>
    <row r="27" spans="1:13" ht="18.75" customHeight="1" x14ac:dyDescent="0.25">
      <c r="A27" s="91"/>
      <c r="B27" s="551"/>
      <c r="C27" s="67" t="s">
        <v>230</v>
      </c>
      <c r="D27" s="545"/>
      <c r="E27" s="545"/>
      <c r="F27" s="68" t="s">
        <v>231</v>
      </c>
      <c r="G27" s="62">
        <f>VLOOKUP(C27,'[1]Base de Dados'!$B$2:$E$81,3,FALSE)</f>
        <v>1.006275</v>
      </c>
      <c r="H27" s="63">
        <f>VLOOKUP(C27,'[1]Base de Dados'!$B$2:$E$81,2,FALSE)</f>
        <v>151030910.41999999</v>
      </c>
      <c r="I27" s="89" t="s">
        <v>385</v>
      </c>
      <c r="J27" s="92" t="s">
        <v>438</v>
      </c>
      <c r="K27" s="89" t="s">
        <v>450</v>
      </c>
      <c r="L27" s="93" t="s">
        <v>438</v>
      </c>
      <c r="M27" s="45">
        <v>26</v>
      </c>
    </row>
    <row r="28" spans="1:13" ht="18.75" customHeight="1" x14ac:dyDescent="0.25">
      <c r="A28" s="91"/>
      <c r="B28" s="551"/>
      <c r="C28" s="67" t="s">
        <v>220</v>
      </c>
      <c r="D28" s="545"/>
      <c r="E28" s="545"/>
      <c r="F28" s="68" t="s">
        <v>221</v>
      </c>
      <c r="G28" s="62">
        <f>VLOOKUP(C28,'[1]Base de Dados'!$B$2:$E$81,3,FALSE)</f>
        <v>1.023825</v>
      </c>
      <c r="H28" s="63">
        <f>VLOOKUP(C28,'[1]Base de Dados'!$B$2:$E$81,2,FALSE)</f>
        <v>118295770.23</v>
      </c>
      <c r="I28" s="89" t="s">
        <v>385</v>
      </c>
      <c r="J28" s="92" t="s">
        <v>438</v>
      </c>
      <c r="K28" s="89" t="s">
        <v>450</v>
      </c>
      <c r="L28" s="93" t="s">
        <v>438</v>
      </c>
      <c r="M28" s="45">
        <v>27</v>
      </c>
    </row>
    <row r="29" spans="1:13" ht="18.75" customHeight="1" x14ac:dyDescent="0.25">
      <c r="A29" s="91"/>
      <c r="B29" s="551"/>
      <c r="C29" s="67" t="s">
        <v>186</v>
      </c>
      <c r="D29" s="545"/>
      <c r="E29" s="545"/>
      <c r="F29" s="68" t="s">
        <v>187</v>
      </c>
      <c r="G29" s="62">
        <f>VLOOKUP(C29,'[1]Base de Dados'!$B$2:$E$81,3,FALSE)</f>
        <v>1.070767</v>
      </c>
      <c r="H29" s="63">
        <f>VLOOKUP(C29,'[1]Base de Dados'!$B$2:$E$81,2,FALSE)</f>
        <v>498532630.75</v>
      </c>
      <c r="I29" s="89" t="s">
        <v>385</v>
      </c>
      <c r="J29" s="92" t="s">
        <v>438</v>
      </c>
      <c r="K29" s="89" t="s">
        <v>450</v>
      </c>
      <c r="L29" s="93" t="s">
        <v>438</v>
      </c>
      <c r="M29" s="45">
        <v>28</v>
      </c>
    </row>
    <row r="30" spans="1:13" ht="18.75" customHeight="1" x14ac:dyDescent="0.25">
      <c r="A30" s="91"/>
      <c r="B30" s="551"/>
      <c r="C30" s="67" t="s">
        <v>189</v>
      </c>
      <c r="D30" s="545"/>
      <c r="E30" s="545"/>
      <c r="F30" s="68" t="s">
        <v>190</v>
      </c>
      <c r="G30" s="62">
        <f>VLOOKUP(C30,'[1]Base de Dados'!$B$2:$E$81,3,FALSE)</f>
        <v>1.0668949999999999</v>
      </c>
      <c r="H30" s="63">
        <f>VLOOKUP(C30,'[1]Base de Dados'!$B$2:$E$81,2,FALSE)</f>
        <v>129201004.91</v>
      </c>
      <c r="I30" s="89" t="s">
        <v>385</v>
      </c>
      <c r="J30" s="92" t="s">
        <v>438</v>
      </c>
      <c r="K30" s="89" t="s">
        <v>450</v>
      </c>
      <c r="L30" s="93" t="s">
        <v>438</v>
      </c>
      <c r="M30" s="45">
        <v>29</v>
      </c>
    </row>
    <row r="31" spans="1:13" ht="18.75" customHeight="1" x14ac:dyDescent="0.25">
      <c r="A31" s="91"/>
      <c r="B31" s="551"/>
      <c r="C31" s="67" t="s">
        <v>199</v>
      </c>
      <c r="D31" s="545"/>
      <c r="E31" s="545"/>
      <c r="F31" s="68" t="s">
        <v>200</v>
      </c>
      <c r="G31" s="62">
        <f>VLOOKUP(C31,'[1]Base de Dados'!$B$2:$E$81,3,FALSE)</f>
        <v>1.045531</v>
      </c>
      <c r="H31" s="63">
        <f>VLOOKUP(C31,'[1]Base de Dados'!$B$2:$E$81,2,FALSE)</f>
        <v>101217883.95999999</v>
      </c>
      <c r="I31" s="89" t="s">
        <v>385</v>
      </c>
      <c r="J31" s="92" t="s">
        <v>438</v>
      </c>
      <c r="K31" s="89" t="s">
        <v>450</v>
      </c>
      <c r="L31" s="93" t="s">
        <v>438</v>
      </c>
      <c r="M31" s="45">
        <v>30</v>
      </c>
    </row>
    <row r="32" spans="1:13" ht="18.75" customHeight="1" x14ac:dyDescent="0.25">
      <c r="A32" s="91"/>
      <c r="B32" s="551"/>
      <c r="C32" s="67" t="s">
        <v>165</v>
      </c>
      <c r="D32" s="545"/>
      <c r="E32" s="545"/>
      <c r="F32" s="68" t="s">
        <v>166</v>
      </c>
      <c r="G32" s="62">
        <f>VLOOKUP(C32,'[1]Base de Dados'!$B$2:$E$81,3,FALSE)</f>
        <v>1.0796840000000001</v>
      </c>
      <c r="H32" s="63">
        <f>VLOOKUP(C32,'[1]Base de Dados'!$B$2:$E$81,2,FALSE)</f>
        <v>1457875650.0799999</v>
      </c>
      <c r="I32" s="89" t="s">
        <v>385</v>
      </c>
      <c r="J32" s="92" t="s">
        <v>438</v>
      </c>
      <c r="K32" s="89" t="s">
        <v>450</v>
      </c>
      <c r="L32" s="93" t="s">
        <v>438</v>
      </c>
      <c r="M32" s="45">
        <v>31</v>
      </c>
    </row>
    <row r="33" spans="1:13" ht="18.75" customHeight="1" x14ac:dyDescent="0.25">
      <c r="A33" s="91"/>
      <c r="B33" s="551"/>
      <c r="C33" s="67" t="s">
        <v>169</v>
      </c>
      <c r="D33" s="545"/>
      <c r="E33" s="545"/>
      <c r="F33" s="68" t="s">
        <v>170</v>
      </c>
      <c r="G33" s="62">
        <f>VLOOKUP(C33,'[1]Base de Dados'!$B$2:$E$81,3,FALSE)</f>
        <v>1.0705530000000001</v>
      </c>
      <c r="H33" s="63">
        <f>VLOOKUP(C33,'[1]Base de Dados'!$B$2:$E$81,2,FALSE)</f>
        <v>810958856.25</v>
      </c>
      <c r="I33" s="89" t="s">
        <v>385</v>
      </c>
      <c r="J33" s="92" t="s">
        <v>438</v>
      </c>
      <c r="K33" s="89" t="s">
        <v>450</v>
      </c>
      <c r="L33" s="93" t="s">
        <v>438</v>
      </c>
      <c r="M33" s="45">
        <v>32</v>
      </c>
    </row>
    <row r="34" spans="1:13" ht="18.75" customHeight="1" x14ac:dyDescent="0.25">
      <c r="A34" s="91"/>
      <c r="B34" s="551"/>
      <c r="C34" s="67" t="s">
        <v>172</v>
      </c>
      <c r="D34" s="545"/>
      <c r="E34" s="545"/>
      <c r="F34" s="68" t="s">
        <v>173</v>
      </c>
      <c r="G34" s="62">
        <f>VLOOKUP(C34,'[1]Base de Dados'!$B$2:$E$81,3,FALSE)</f>
        <v>1.0542959999999999</v>
      </c>
      <c r="H34" s="63">
        <f>VLOOKUP(C34,'[1]Base de Dados'!$B$2:$E$81,2,FALSE)</f>
        <v>754418401.27999997</v>
      </c>
      <c r="I34" s="89" t="s">
        <v>385</v>
      </c>
      <c r="J34" s="92" t="s">
        <v>438</v>
      </c>
      <c r="K34" s="89" t="s">
        <v>450</v>
      </c>
      <c r="L34" s="93" t="s">
        <v>438</v>
      </c>
      <c r="M34" s="45">
        <v>33</v>
      </c>
    </row>
    <row r="35" spans="1:13" ht="18.75" customHeight="1" x14ac:dyDescent="0.25">
      <c r="A35" s="91"/>
      <c r="B35" s="551"/>
      <c r="C35" s="94" t="s">
        <v>191</v>
      </c>
      <c r="D35" s="545"/>
      <c r="E35" s="545"/>
      <c r="F35" s="61" t="s">
        <v>192</v>
      </c>
      <c r="G35" s="62">
        <f>VLOOKUP(C35,'[1]Base de Dados'!$B$2:$E$81,3,FALSE)</f>
        <v>1.060389</v>
      </c>
      <c r="H35" s="63">
        <f>VLOOKUP(C35,'[1]Base de Dados'!$B$2:$E$81,2,FALSE)</f>
        <v>251153622.59999999</v>
      </c>
      <c r="I35" s="89" t="s">
        <v>385</v>
      </c>
      <c r="J35" s="92" t="s">
        <v>438</v>
      </c>
      <c r="K35" s="89" t="s">
        <v>450</v>
      </c>
      <c r="L35" s="93" t="s">
        <v>438</v>
      </c>
      <c r="M35" s="45">
        <v>34</v>
      </c>
    </row>
    <row r="36" spans="1:13" ht="18.75" customHeight="1" x14ac:dyDescent="0.25">
      <c r="A36" s="91"/>
      <c r="B36" s="551"/>
      <c r="C36" s="94" t="s">
        <v>175</v>
      </c>
      <c r="D36" s="545"/>
      <c r="E36" s="545"/>
      <c r="F36" s="61" t="str">
        <f>VLOOKUP(C36,'[1]Base de Dados'!$B$2:$E$79,4,0)</f>
        <v>21.919.396/0001-45</v>
      </c>
      <c r="G36" s="62">
        <f>VLOOKUP(C36,'[1]Base de Dados'!$B$2:$E$81,3,FALSE)</f>
        <v>1.0437240000000001</v>
      </c>
      <c r="H36" s="63">
        <f>VLOOKUP(C36,'[1]Base de Dados'!$B$2:$E$81,2,FALSE)</f>
        <v>742852557.08000004</v>
      </c>
      <c r="I36" s="89" t="s">
        <v>385</v>
      </c>
      <c r="J36" s="92" t="s">
        <v>438</v>
      </c>
      <c r="K36" s="89" t="s">
        <v>450</v>
      </c>
      <c r="L36" s="93" t="s">
        <v>438</v>
      </c>
      <c r="M36" s="45">
        <v>35</v>
      </c>
    </row>
    <row r="37" spans="1:13" ht="18.75" customHeight="1" x14ac:dyDescent="0.25">
      <c r="A37" s="91"/>
      <c r="B37" s="551"/>
      <c r="C37" s="94" t="s">
        <v>178</v>
      </c>
      <c r="D37" s="545"/>
      <c r="E37" s="545"/>
      <c r="F37" s="61" t="str">
        <f>VLOOKUP(C37,'[1]Base de Dados'!$B$2:$E$79,4,0)</f>
        <v>21.922.168/0001-24</v>
      </c>
      <c r="G37" s="62">
        <f>VLOOKUP(C37,'[1]Base de Dados'!$B$2:$E$81,3,FALSE)</f>
        <v>1.065753</v>
      </c>
      <c r="H37" s="63">
        <f>VLOOKUP(C37,'[1]Base de Dados'!$B$2:$E$81,2,FALSE)</f>
        <v>976758531.02999997</v>
      </c>
      <c r="I37" s="89" t="s">
        <v>385</v>
      </c>
      <c r="J37" s="92" t="s">
        <v>438</v>
      </c>
      <c r="K37" s="89" t="s">
        <v>450</v>
      </c>
      <c r="L37" s="93" t="s">
        <v>438</v>
      </c>
      <c r="M37" s="45">
        <v>36</v>
      </c>
    </row>
    <row r="38" spans="1:13" ht="18.75" customHeight="1" x14ac:dyDescent="0.25">
      <c r="A38" s="91"/>
      <c r="B38" s="551"/>
      <c r="C38" s="94" t="s">
        <v>202</v>
      </c>
      <c r="D38" s="545"/>
      <c r="E38" s="545"/>
      <c r="F38" s="61" t="str">
        <f>VLOOKUP(C38,'[1]Base de Dados'!$B$2:$E$79,4,0)</f>
        <v>21.919.953/0001-28</v>
      </c>
      <c r="G38" s="62">
        <f>VLOOKUP(C38,'[1]Base de Dados'!$B$2:$E$81,3,FALSE)</f>
        <v>1.0164420000000001</v>
      </c>
      <c r="H38" s="63">
        <f>VLOOKUP(C38,'[1]Base de Dados'!$B$2:$E$81,2,FALSE)</f>
        <v>417078698.97000003</v>
      </c>
      <c r="I38" s="89" t="s">
        <v>385</v>
      </c>
      <c r="J38" s="92" t="s">
        <v>438</v>
      </c>
      <c r="K38" s="89" t="s">
        <v>450</v>
      </c>
      <c r="L38" s="93" t="s">
        <v>438</v>
      </c>
      <c r="M38" s="45">
        <v>37</v>
      </c>
    </row>
    <row r="39" spans="1:13" ht="18.75" customHeight="1" x14ac:dyDescent="0.25">
      <c r="A39" s="91"/>
      <c r="B39" s="551"/>
      <c r="C39" s="94" t="s">
        <v>205</v>
      </c>
      <c r="D39" s="545"/>
      <c r="E39" s="545"/>
      <c r="F39" s="61" t="str">
        <f>VLOOKUP(C39,'[1]Base de Dados'!$B$2:$E$79,4,0)</f>
        <v>22.791.028/0001-27</v>
      </c>
      <c r="G39" s="62">
        <f>VLOOKUP(C39,'[1]Base de Dados'!$B$2:$E$81,3,FALSE)</f>
        <v>1.0448219999999999</v>
      </c>
      <c r="H39" s="63">
        <f>VLOOKUP(C39,'[1]Base de Dados'!$B$2:$E$81,2,FALSE)</f>
        <v>205472032.71000001</v>
      </c>
      <c r="I39" s="89" t="s">
        <v>385</v>
      </c>
      <c r="J39" s="92" t="s">
        <v>438</v>
      </c>
      <c r="K39" s="89" t="s">
        <v>450</v>
      </c>
      <c r="L39" s="93" t="s">
        <v>438</v>
      </c>
      <c r="M39" s="45">
        <v>38</v>
      </c>
    </row>
    <row r="40" spans="1:13" ht="18.75" customHeight="1" x14ac:dyDescent="0.25">
      <c r="A40" s="91"/>
      <c r="B40" s="551"/>
      <c r="C40" s="67" t="s">
        <v>223</v>
      </c>
      <c r="D40" s="545"/>
      <c r="E40" s="545"/>
      <c r="F40" s="61" t="str">
        <f>VLOOKUP(C40,'[1]Base de Dados'!$B$2:$E$79,4,0)</f>
        <v>22.791.074/0001-26</v>
      </c>
      <c r="G40" s="62">
        <f>VLOOKUP(C40,'[1]Base de Dados'!$B$2:$E$81,3,FALSE)</f>
        <v>1.029223</v>
      </c>
      <c r="H40" s="63">
        <f>VLOOKUP(C40,'[1]Base de Dados'!$B$2:$E$81,2,FALSE)</f>
        <v>145287908.31</v>
      </c>
      <c r="I40" s="89" t="s">
        <v>385</v>
      </c>
      <c r="J40" s="92" t="s">
        <v>438</v>
      </c>
      <c r="K40" s="89" t="s">
        <v>450</v>
      </c>
      <c r="L40" s="93" t="s">
        <v>438</v>
      </c>
      <c r="M40" s="45">
        <v>39</v>
      </c>
    </row>
    <row r="41" spans="1:13" ht="18.75" customHeight="1" thickBot="1" x14ac:dyDescent="0.3">
      <c r="A41" s="91"/>
      <c r="B41" s="551"/>
      <c r="C41" s="95" t="s">
        <v>180</v>
      </c>
      <c r="D41" s="546"/>
      <c r="E41" s="546"/>
      <c r="F41" s="70" t="s">
        <v>181</v>
      </c>
      <c r="G41" s="71">
        <f>VLOOKUP(C41,'[1]Base de Dados'!$B$2:$E$81,3,FALSE)</f>
        <v>1.049809</v>
      </c>
      <c r="H41" s="72">
        <f>VLOOKUP(C41,'[1]Base de Dados'!$B$2:$E$81,2,FALSE)</f>
        <v>449747583.19999999</v>
      </c>
      <c r="I41" s="96" t="s">
        <v>385</v>
      </c>
      <c r="J41" s="97" t="s">
        <v>438</v>
      </c>
      <c r="K41" s="96" t="s">
        <v>450</v>
      </c>
      <c r="L41" s="98" t="s">
        <v>438</v>
      </c>
      <c r="M41" s="45">
        <v>40</v>
      </c>
    </row>
    <row r="42" spans="1:13" ht="18.75" customHeight="1" x14ac:dyDescent="0.25">
      <c r="A42" s="52"/>
      <c r="B42" s="550"/>
      <c r="C42" s="67" t="s">
        <v>297</v>
      </c>
      <c r="D42" s="547"/>
      <c r="E42" s="547"/>
      <c r="F42" s="85" t="s">
        <v>298</v>
      </c>
      <c r="G42" s="62">
        <f>VLOOKUP(C42,'[1]Base de Dados'!$B$2:$E$81,3,FALSE)</f>
        <v>1.9195770000000001</v>
      </c>
      <c r="H42" s="63">
        <f>VLOOKUP(C42,'[1]Base de Dados'!$B$2:$E$81,2,FALSE)</f>
        <v>98070863.670000002</v>
      </c>
      <c r="I42" s="538"/>
      <c r="J42" s="87" t="s">
        <v>438</v>
      </c>
      <c r="K42" s="86" t="s">
        <v>447</v>
      </c>
      <c r="L42" s="88" t="s">
        <v>121</v>
      </c>
      <c r="M42" s="45">
        <v>41</v>
      </c>
    </row>
    <row r="43" spans="1:13" ht="18.75" customHeight="1" x14ac:dyDescent="0.25">
      <c r="A43" s="52"/>
      <c r="B43" s="550"/>
      <c r="C43" s="67" t="s">
        <v>301</v>
      </c>
      <c r="D43" s="547"/>
      <c r="E43" s="547"/>
      <c r="F43" s="61" t="s">
        <v>302</v>
      </c>
      <c r="G43" s="62">
        <f>VLOOKUP(C43,'[1]Base de Dados'!$B$2:$E$81,3,FALSE)</f>
        <v>1.9244749999999999</v>
      </c>
      <c r="H43" s="63">
        <f>VLOOKUP(C43,'[1]Base de Dados'!$B$2:$E$81,2,FALSE)</f>
        <v>96925753.510000005</v>
      </c>
      <c r="I43" s="539"/>
      <c r="J43" s="64" t="s">
        <v>438</v>
      </c>
      <c r="K43" s="65" t="s">
        <v>447</v>
      </c>
      <c r="L43" s="66" t="s">
        <v>121</v>
      </c>
      <c r="M43" s="45">
        <v>42</v>
      </c>
    </row>
    <row r="44" spans="1:13" ht="18.75" customHeight="1" x14ac:dyDescent="0.25">
      <c r="A44" s="52"/>
      <c r="B44" s="550"/>
      <c r="C44" s="67" t="s">
        <v>284</v>
      </c>
      <c r="D44" s="547"/>
      <c r="E44" s="547"/>
      <c r="F44" s="61" t="s">
        <v>285</v>
      </c>
      <c r="G44" s="62">
        <f>VLOOKUP(C44,'[1]Base de Dados'!$B$2:$E$81,3,FALSE)</f>
        <v>1.866673</v>
      </c>
      <c r="H44" s="63">
        <f>VLOOKUP(C44,'[1]Base de Dados'!$B$2:$E$81,2,FALSE)</f>
        <v>95088513.200000003</v>
      </c>
      <c r="I44" s="539"/>
      <c r="J44" s="64" t="s">
        <v>438</v>
      </c>
      <c r="K44" s="65" t="s">
        <v>447</v>
      </c>
      <c r="L44" s="66" t="s">
        <v>121</v>
      </c>
      <c r="M44" s="45">
        <v>43</v>
      </c>
    </row>
    <row r="45" spans="1:13" ht="18.75" customHeight="1" x14ac:dyDescent="0.25">
      <c r="A45" s="52"/>
      <c r="B45" s="550"/>
      <c r="C45" s="67" t="s">
        <v>303</v>
      </c>
      <c r="D45" s="547"/>
      <c r="E45" s="547"/>
      <c r="F45" s="61" t="s">
        <v>304</v>
      </c>
      <c r="G45" s="62">
        <f>VLOOKUP(C45,'[1]Base de Dados'!$B$2:$E$81,3,FALSE)</f>
        <v>1.860827</v>
      </c>
      <c r="H45" s="63">
        <f>VLOOKUP(C45,'[1]Base de Dados'!$B$2:$E$81,2,FALSE)</f>
        <v>93878732.370000005</v>
      </c>
      <c r="I45" s="539"/>
      <c r="J45" s="64" t="s">
        <v>438</v>
      </c>
      <c r="K45" s="65" t="s">
        <v>447</v>
      </c>
      <c r="L45" s="66" t="s">
        <v>121</v>
      </c>
      <c r="M45" s="45">
        <v>44</v>
      </c>
    </row>
    <row r="46" spans="1:13" ht="18.75" customHeight="1" x14ac:dyDescent="0.25">
      <c r="A46" s="52"/>
      <c r="B46" s="550"/>
      <c r="C46" s="67" t="s">
        <v>305</v>
      </c>
      <c r="D46" s="547"/>
      <c r="E46" s="547"/>
      <c r="F46" s="61" t="s">
        <v>306</v>
      </c>
      <c r="G46" s="62">
        <f>VLOOKUP(C46,'[1]Base de Dados'!$B$2:$E$81,3,FALSE)</f>
        <v>1.859375</v>
      </c>
      <c r="H46" s="63">
        <f>VLOOKUP(C46,'[1]Base de Dados'!$B$2:$E$81,2,FALSE)</f>
        <v>109147188.40000001</v>
      </c>
      <c r="I46" s="539"/>
      <c r="J46" s="64" t="s">
        <v>438</v>
      </c>
      <c r="K46" s="65" t="s">
        <v>447</v>
      </c>
      <c r="L46" s="66" t="s">
        <v>121</v>
      </c>
      <c r="M46" s="45">
        <v>45</v>
      </c>
    </row>
    <row r="47" spans="1:13" ht="18.75" customHeight="1" x14ac:dyDescent="0.25">
      <c r="A47" s="52"/>
      <c r="B47" s="550"/>
      <c r="C47" s="67" t="s">
        <v>307</v>
      </c>
      <c r="D47" s="547"/>
      <c r="E47" s="547"/>
      <c r="F47" s="61" t="s">
        <v>308</v>
      </c>
      <c r="G47" s="62">
        <f>VLOOKUP(C47,'[1]Base de Dados'!$B$2:$E$81,3,FALSE)</f>
        <v>1.8763590000000001</v>
      </c>
      <c r="H47" s="63">
        <f>VLOOKUP(C47,'[1]Base de Dados'!$B$2:$E$81,2,FALSE)</f>
        <v>111178915.37</v>
      </c>
      <c r="I47" s="539"/>
      <c r="J47" s="64" t="s">
        <v>438</v>
      </c>
      <c r="K47" s="65" t="s">
        <v>447</v>
      </c>
      <c r="L47" s="66" t="s">
        <v>121</v>
      </c>
      <c r="M47" s="45">
        <v>46</v>
      </c>
    </row>
    <row r="48" spans="1:13" ht="18.75" customHeight="1" x14ac:dyDescent="0.25">
      <c r="A48" s="52"/>
      <c r="B48" s="550"/>
      <c r="C48" s="67" t="s">
        <v>309</v>
      </c>
      <c r="D48" s="547"/>
      <c r="E48" s="547"/>
      <c r="F48" s="61" t="s">
        <v>310</v>
      </c>
      <c r="G48" s="62">
        <f>VLOOKUP(C48,'[1]Base de Dados'!$B$2:$E$81,3,FALSE)</f>
        <v>1.8177970000000001</v>
      </c>
      <c r="H48" s="63">
        <f>VLOOKUP(C48,'[1]Base de Dados'!$B$2:$E$81,2,FALSE)</f>
        <v>100477815.34</v>
      </c>
      <c r="I48" s="539"/>
      <c r="J48" s="64" t="s">
        <v>438</v>
      </c>
      <c r="K48" s="65" t="s">
        <v>447</v>
      </c>
      <c r="L48" s="66" t="s">
        <v>121</v>
      </c>
      <c r="M48" s="45">
        <v>47</v>
      </c>
    </row>
    <row r="49" spans="1:13" ht="18.75" customHeight="1" x14ac:dyDescent="0.25">
      <c r="A49" s="52"/>
      <c r="B49" s="550"/>
      <c r="C49" s="67" t="s">
        <v>312</v>
      </c>
      <c r="D49" s="547"/>
      <c r="E49" s="547"/>
      <c r="F49" s="61" t="s">
        <v>313</v>
      </c>
      <c r="G49" s="62">
        <f>VLOOKUP(C49,'[1]Base de Dados'!$B$2:$E$81,3,FALSE)</f>
        <v>1.81864</v>
      </c>
      <c r="H49" s="63">
        <f>VLOOKUP(C49,'[1]Base de Dados'!$B$2:$E$81,2,FALSE)</f>
        <v>93767909.439999998</v>
      </c>
      <c r="I49" s="539"/>
      <c r="J49" s="64" t="s">
        <v>438</v>
      </c>
      <c r="K49" s="65" t="s">
        <v>447</v>
      </c>
      <c r="L49" s="66" t="s">
        <v>121</v>
      </c>
      <c r="M49" s="45">
        <v>48</v>
      </c>
    </row>
    <row r="50" spans="1:13" ht="18.75" customHeight="1" x14ac:dyDescent="0.25">
      <c r="A50" s="99"/>
      <c r="B50" s="550"/>
      <c r="C50" s="67" t="s">
        <v>314</v>
      </c>
      <c r="D50" s="547"/>
      <c r="E50" s="547"/>
      <c r="F50" s="61" t="s">
        <v>315</v>
      </c>
      <c r="G50" s="62">
        <f>VLOOKUP(C50,'[1]Base de Dados'!$B$2:$E$81,3,FALSE)</f>
        <v>1.7689250000000001</v>
      </c>
      <c r="H50" s="63">
        <f>VLOOKUP(C50,'[1]Base de Dados'!$B$2:$E$81,2,FALSE)</f>
        <v>92436217.269999996</v>
      </c>
      <c r="I50" s="539"/>
      <c r="J50" s="64" t="s">
        <v>438</v>
      </c>
      <c r="K50" s="65" t="s">
        <v>447</v>
      </c>
      <c r="L50" s="66" t="s">
        <v>121</v>
      </c>
      <c r="M50" s="45">
        <v>49</v>
      </c>
    </row>
    <row r="51" spans="1:13" ht="18.75" customHeight="1" thickBot="1" x14ac:dyDescent="0.3">
      <c r="A51" s="99"/>
      <c r="B51" s="550"/>
      <c r="C51" s="69" t="s">
        <v>317</v>
      </c>
      <c r="D51" s="548"/>
      <c r="E51" s="548"/>
      <c r="F51" s="100" t="s">
        <v>318</v>
      </c>
      <c r="G51" s="71">
        <f>VLOOKUP(C51,'[1]Base de Dados'!$B$2:$E$81,3,FALSE)</f>
        <v>1.0861479999999999</v>
      </c>
      <c r="H51" s="72">
        <f>VLOOKUP(C51,'[1]Base de Dados'!$B$2:$E$81,2,FALSE)</f>
        <v>177915689.11000001</v>
      </c>
      <c r="I51" s="540"/>
      <c r="J51" s="74" t="s">
        <v>438</v>
      </c>
      <c r="K51" s="74" t="s">
        <v>457</v>
      </c>
      <c r="L51" s="75" t="s">
        <v>121</v>
      </c>
      <c r="M51" s="45">
        <v>50</v>
      </c>
    </row>
    <row r="52" spans="1:13" ht="18.75" customHeight="1" thickBot="1" x14ac:dyDescent="0.3">
      <c r="A52" s="99"/>
      <c r="B52" s="552"/>
      <c r="C52" s="77" t="s">
        <v>458</v>
      </c>
      <c r="D52" s="101" t="s">
        <v>459</v>
      </c>
      <c r="E52" s="101" t="s">
        <v>460</v>
      </c>
      <c r="F52" s="80" t="s">
        <v>461</v>
      </c>
      <c r="G52" s="55" t="str">
        <f>VLOOKUP(C52,'[1]Base de Dados'!$B$2:$E$81,3,FALSE)</f>
        <v> 1.010,50543392</v>
      </c>
      <c r="H52" s="56" t="str">
        <f>VLOOKUP(C52,'[1]Base de Dados'!$B$2:$E$81,2,FALSE)</f>
        <v> 252.626.358,48</v>
      </c>
      <c r="I52" s="81" t="s">
        <v>438</v>
      </c>
      <c r="J52" s="81" t="s">
        <v>438</v>
      </c>
      <c r="K52" s="81" t="s">
        <v>447</v>
      </c>
      <c r="L52" s="83" t="s">
        <v>462</v>
      </c>
      <c r="M52" s="45">
        <v>51</v>
      </c>
    </row>
    <row r="53" spans="1:13" ht="18.75" customHeight="1" x14ac:dyDescent="0.25">
      <c r="A53" s="52"/>
      <c r="B53" s="549" t="s">
        <v>463</v>
      </c>
      <c r="C53" s="53" t="s">
        <v>263</v>
      </c>
      <c r="D53" s="541" t="s">
        <v>464</v>
      </c>
      <c r="E53" s="541" t="s">
        <v>465</v>
      </c>
      <c r="F53" s="54" t="s">
        <v>264</v>
      </c>
      <c r="G53" s="55">
        <f>VLOOKUP(C53,'[1]Base de Dados'!$B$2:$E$81,3,FALSE)</f>
        <v>1.6842269999999999</v>
      </c>
      <c r="H53" s="56">
        <f>VLOOKUP(C53,'[1]Base de Dados'!$B$2:$E$81,2,FALSE)</f>
        <v>84211346.709999993</v>
      </c>
      <c r="I53" s="553" t="s">
        <v>444</v>
      </c>
      <c r="J53" s="57" t="s">
        <v>438</v>
      </c>
      <c r="K53" s="58" t="s">
        <v>447</v>
      </c>
      <c r="L53" s="59" t="s">
        <v>121</v>
      </c>
      <c r="M53" s="45">
        <v>52</v>
      </c>
    </row>
    <row r="54" spans="1:13" ht="18.75" customHeight="1" x14ac:dyDescent="0.25">
      <c r="A54" s="52"/>
      <c r="B54" s="550"/>
      <c r="C54" s="60" t="s">
        <v>269</v>
      </c>
      <c r="D54" s="542"/>
      <c r="E54" s="542"/>
      <c r="F54" s="61" t="s">
        <v>270</v>
      </c>
      <c r="G54" s="62">
        <f>VLOOKUP(C54,'[1]Base de Dados'!$B$2:$E$81,3,FALSE)</f>
        <v>1.6841360000000001</v>
      </c>
      <c r="H54" s="63">
        <f>VLOOKUP(C54,'[1]Base de Dados'!$B$2:$E$81,2,FALSE)</f>
        <v>84282592.400000006</v>
      </c>
      <c r="I54" s="554"/>
      <c r="J54" s="64" t="s">
        <v>438</v>
      </c>
      <c r="K54" s="65" t="s">
        <v>447</v>
      </c>
      <c r="L54" s="66" t="s">
        <v>121</v>
      </c>
      <c r="M54" s="45">
        <v>53</v>
      </c>
    </row>
    <row r="55" spans="1:13" ht="18.75" customHeight="1" x14ac:dyDescent="0.25">
      <c r="A55" s="52"/>
      <c r="B55" s="550"/>
      <c r="C55" s="60" t="s">
        <v>274</v>
      </c>
      <c r="D55" s="542"/>
      <c r="E55" s="542"/>
      <c r="F55" s="61" t="s">
        <v>275</v>
      </c>
      <c r="G55" s="62">
        <f>VLOOKUP(C55,'[1]Base de Dados'!$B$2:$E$81,3,FALSE)</f>
        <v>1.7027909999999999</v>
      </c>
      <c r="H55" s="63">
        <f>VLOOKUP(C55,'[1]Base de Dados'!$B$2:$E$81,2,FALSE)</f>
        <v>85786588.959999993</v>
      </c>
      <c r="I55" s="554"/>
      <c r="J55" s="64" t="s">
        <v>438</v>
      </c>
      <c r="K55" s="65" t="s">
        <v>447</v>
      </c>
      <c r="L55" s="66" t="s">
        <v>121</v>
      </c>
      <c r="M55" s="45">
        <v>54</v>
      </c>
    </row>
    <row r="56" spans="1:13" ht="18.75" customHeight="1" x14ac:dyDescent="0.25">
      <c r="A56" s="52"/>
      <c r="B56" s="550"/>
      <c r="C56" s="60" t="s">
        <v>279</v>
      </c>
      <c r="D56" s="542"/>
      <c r="E56" s="542"/>
      <c r="F56" s="61" t="s">
        <v>280</v>
      </c>
      <c r="G56" s="62">
        <f>VLOOKUP(C56,'[1]Base de Dados'!$B$2:$E$81,3,FALSE)</f>
        <v>1.7031449999999999</v>
      </c>
      <c r="H56" s="63">
        <f>VLOOKUP(C56,'[1]Base de Dados'!$B$2:$E$81,2,FALSE)</f>
        <v>85668172.359999999</v>
      </c>
      <c r="I56" s="554"/>
      <c r="J56" s="64" t="s">
        <v>438</v>
      </c>
      <c r="K56" s="65" t="s">
        <v>447</v>
      </c>
      <c r="L56" s="66" t="s">
        <v>121</v>
      </c>
      <c r="M56" s="45">
        <v>55</v>
      </c>
    </row>
    <row r="57" spans="1:13" ht="18.75" customHeight="1" x14ac:dyDescent="0.25">
      <c r="A57" s="52"/>
      <c r="B57" s="550"/>
      <c r="C57" s="60" t="s">
        <v>287</v>
      </c>
      <c r="D57" s="542"/>
      <c r="E57" s="542"/>
      <c r="F57" s="61" t="s">
        <v>288</v>
      </c>
      <c r="G57" s="62">
        <f>VLOOKUP(C57,'[1]Base de Dados'!$B$2:$E$81,3,FALSE)</f>
        <v>1.7080280000000001</v>
      </c>
      <c r="H57" s="63">
        <f>VLOOKUP(C57,'[1]Base de Dados'!$B$2:$E$81,2,FALSE)</f>
        <v>87169747.840000004</v>
      </c>
      <c r="I57" s="554"/>
      <c r="J57" s="64" t="s">
        <v>438</v>
      </c>
      <c r="K57" s="65" t="s">
        <v>447</v>
      </c>
      <c r="L57" s="66" t="s">
        <v>121</v>
      </c>
      <c r="M57" s="45">
        <v>56</v>
      </c>
    </row>
    <row r="58" spans="1:13" ht="18.75" customHeight="1" x14ac:dyDescent="0.25">
      <c r="A58" s="52"/>
      <c r="B58" s="550"/>
      <c r="C58" s="60" t="s">
        <v>291</v>
      </c>
      <c r="D58" s="542"/>
      <c r="E58" s="542"/>
      <c r="F58" s="61" t="s">
        <v>292</v>
      </c>
      <c r="G58" s="62">
        <f>VLOOKUP(C58,'[1]Base de Dados'!$B$2:$E$81,3,FALSE)</f>
        <v>1.7051270000000001</v>
      </c>
      <c r="H58" s="63">
        <f>VLOOKUP(C58,'[1]Base de Dados'!$B$2:$E$81,2,FALSE)</f>
        <v>88563041.799999997</v>
      </c>
      <c r="I58" s="554"/>
      <c r="J58" s="64" t="s">
        <v>438</v>
      </c>
      <c r="K58" s="65" t="s">
        <v>447</v>
      </c>
      <c r="L58" s="66" t="s">
        <v>121</v>
      </c>
      <c r="M58" s="45">
        <v>57</v>
      </c>
    </row>
    <row r="59" spans="1:13" ht="18.75" customHeight="1" x14ac:dyDescent="0.25">
      <c r="A59" s="52"/>
      <c r="B59" s="550"/>
      <c r="C59" s="60" t="s">
        <v>295</v>
      </c>
      <c r="D59" s="542"/>
      <c r="E59" s="542"/>
      <c r="F59" s="61" t="s">
        <v>296</v>
      </c>
      <c r="G59" s="62">
        <f>VLOOKUP(C59,'[1]Base de Dados'!$B$2:$E$81,3,FALSE)</f>
        <v>1.680704</v>
      </c>
      <c r="H59" s="63">
        <f>VLOOKUP(C59,'[1]Base de Dados'!$B$2:$E$81,2,FALSE)</f>
        <v>90033636.400000006</v>
      </c>
      <c r="I59" s="554"/>
      <c r="J59" s="64" t="s">
        <v>438</v>
      </c>
      <c r="K59" s="65" t="s">
        <v>447</v>
      </c>
      <c r="L59" s="66" t="s">
        <v>121</v>
      </c>
      <c r="M59" s="45">
        <v>58</v>
      </c>
    </row>
    <row r="60" spans="1:13" ht="18.75" customHeight="1" thickBot="1" x14ac:dyDescent="0.3">
      <c r="A60" s="52"/>
      <c r="B60" s="550"/>
      <c r="C60" s="102" t="s">
        <v>299</v>
      </c>
      <c r="D60" s="543"/>
      <c r="E60" s="543"/>
      <c r="F60" s="100" t="s">
        <v>300</v>
      </c>
      <c r="G60" s="71">
        <f>VLOOKUP(C60,'[1]Base de Dados'!$B$2:$E$81,3,FALSE)</f>
        <v>1.6712089999999999</v>
      </c>
      <c r="H60" s="72">
        <f>VLOOKUP(C60,'[1]Base de Dados'!$B$2:$E$81,2,FALSE)</f>
        <v>83581941.290000007</v>
      </c>
      <c r="I60" s="555"/>
      <c r="J60" s="73" t="s">
        <v>438</v>
      </c>
      <c r="K60" s="74" t="s">
        <v>447</v>
      </c>
      <c r="L60" s="75" t="s">
        <v>121</v>
      </c>
      <c r="M60" s="45">
        <v>59</v>
      </c>
    </row>
    <row r="61" spans="1:13" ht="18.75" customHeight="1" thickBot="1" x14ac:dyDescent="0.3">
      <c r="A61" s="52"/>
      <c r="B61" s="550"/>
      <c r="C61" s="103" t="s">
        <v>242</v>
      </c>
      <c r="D61" s="556" t="s">
        <v>466</v>
      </c>
      <c r="E61" s="544" t="s">
        <v>467</v>
      </c>
      <c r="F61" s="54" t="s">
        <v>243</v>
      </c>
      <c r="G61" s="55">
        <f>VLOOKUP(C61,'[1]Base de Dados'!$B$2:$E$81,3,FALSE)</f>
        <v>1.0058370000000001</v>
      </c>
      <c r="H61" s="56">
        <f>VLOOKUP(C61,'[1]Base de Dados'!$B$2:$E$81,2,FALSE)</f>
        <v>32727481.550000001</v>
      </c>
      <c r="I61" s="58" t="s">
        <v>468</v>
      </c>
      <c r="J61" s="57" t="s">
        <v>438</v>
      </c>
      <c r="K61" s="58" t="s">
        <v>469</v>
      </c>
      <c r="L61" s="59" t="s">
        <v>438</v>
      </c>
      <c r="M61" s="45">
        <v>60</v>
      </c>
    </row>
    <row r="62" spans="1:13" ht="18.75" customHeight="1" x14ac:dyDescent="0.25">
      <c r="A62" s="104"/>
      <c r="B62" s="550"/>
      <c r="C62" s="105" t="s">
        <v>245</v>
      </c>
      <c r="D62" s="557"/>
      <c r="E62" s="545"/>
      <c r="F62" s="61" t="s">
        <v>246</v>
      </c>
      <c r="G62" s="62">
        <f>VLOOKUP(C62,'[1]Base de Dados'!$B$2:$E$81,3,FALSE)</f>
        <v>0.65483400000000003</v>
      </c>
      <c r="H62" s="63">
        <f>VLOOKUP(C62,'[1]Base de Dados'!$B$2:$E$81,2,FALSE)</f>
        <v>75880978.579999998</v>
      </c>
      <c r="I62" s="86" t="s">
        <v>379</v>
      </c>
      <c r="J62" s="87" t="s">
        <v>438</v>
      </c>
      <c r="K62" s="86" t="s">
        <v>469</v>
      </c>
      <c r="L62" s="88" t="s">
        <v>438</v>
      </c>
      <c r="M62" s="45">
        <v>61</v>
      </c>
    </row>
    <row r="63" spans="1:13" ht="18.75" customHeight="1" thickBot="1" x14ac:dyDescent="0.3">
      <c r="B63" s="550"/>
      <c r="C63" s="106" t="s">
        <v>341</v>
      </c>
      <c r="D63" s="557"/>
      <c r="E63" s="546"/>
      <c r="F63" s="100" t="s">
        <v>342</v>
      </c>
      <c r="G63" s="71">
        <f>VLOOKUP(C63,'[1]Base de Dados'!$B$2:$E$81,3,FALSE)</f>
        <v>2.8558080000000001</v>
      </c>
      <c r="H63" s="72">
        <f>VLOOKUP(C63,'[1]Base de Dados'!$B$2:$E$81,2,FALSE)</f>
        <v>57431667.609999999</v>
      </c>
      <c r="I63" s="559" t="s">
        <v>468</v>
      </c>
      <c r="J63" s="64" t="s">
        <v>438</v>
      </c>
      <c r="K63" s="65" t="s">
        <v>469</v>
      </c>
      <c r="L63" s="66" t="s">
        <v>121</v>
      </c>
      <c r="M63" s="45">
        <v>62</v>
      </c>
    </row>
    <row r="64" spans="1:13" ht="18.75" customHeight="1" thickBot="1" x14ac:dyDescent="0.3">
      <c r="B64" s="550"/>
      <c r="C64" s="107" t="s">
        <v>236</v>
      </c>
      <c r="D64" s="558"/>
      <c r="E64" s="108" t="s">
        <v>470</v>
      </c>
      <c r="F64" s="80" t="s">
        <v>237</v>
      </c>
      <c r="G64" s="55">
        <f>VLOOKUP(C64,'[1]Base de Dados'!$B$2:$E$81,3,FALSE)</f>
        <v>0.92749199999999998</v>
      </c>
      <c r="H64" s="56">
        <f>VLOOKUP(C64,'[1]Base de Dados'!$B$2:$E$81,2,FALSE)</f>
        <v>17361682.699999999</v>
      </c>
      <c r="I64" s="555"/>
      <c r="J64" s="73"/>
      <c r="K64" s="74" t="s">
        <v>469</v>
      </c>
      <c r="L64" s="75" t="s">
        <v>121</v>
      </c>
      <c r="M64" s="45">
        <v>63</v>
      </c>
    </row>
    <row r="65" spans="2:13" ht="18.75" customHeight="1" x14ac:dyDescent="0.25">
      <c r="B65" s="550"/>
      <c r="C65" s="53" t="s">
        <v>331</v>
      </c>
      <c r="D65" s="541" t="s">
        <v>471</v>
      </c>
      <c r="E65" s="541" t="s">
        <v>472</v>
      </c>
      <c r="F65" s="54" t="s">
        <v>332</v>
      </c>
      <c r="G65" s="55">
        <f>VLOOKUP(C65,'[1]Base de Dados'!$B$2:$E$81,3,FALSE)</f>
        <v>0.80091000000000001</v>
      </c>
      <c r="H65" s="56">
        <f>VLOOKUP(C65,'[1]Base de Dados'!$B$2:$E$81,2,FALSE)</f>
        <v>7638581.0499999998</v>
      </c>
      <c r="I65" s="58" t="s">
        <v>388</v>
      </c>
      <c r="J65" s="57" t="s">
        <v>438</v>
      </c>
      <c r="K65" s="58" t="s">
        <v>469</v>
      </c>
      <c r="L65" s="59" t="s">
        <v>121</v>
      </c>
      <c r="M65" s="45">
        <v>64</v>
      </c>
    </row>
    <row r="66" spans="2:13" ht="18.75" customHeight="1" x14ac:dyDescent="0.25">
      <c r="B66" s="550"/>
      <c r="C66" s="60" t="s">
        <v>344</v>
      </c>
      <c r="D66" s="542"/>
      <c r="E66" s="542"/>
      <c r="F66" s="61" t="s">
        <v>345</v>
      </c>
      <c r="G66" s="62">
        <f>VLOOKUP(C66,'[1]Base de Dados'!$B$2:$E$81,3,FALSE)</f>
        <v>0.68092699999999995</v>
      </c>
      <c r="H66" s="63">
        <f>VLOOKUP(C66,'[1]Base de Dados'!$B$2:$E$81,2,FALSE)</f>
        <v>11477100.24</v>
      </c>
      <c r="I66" s="65" t="s">
        <v>473</v>
      </c>
      <c r="J66" s="64" t="s">
        <v>438</v>
      </c>
      <c r="K66" s="65" t="s">
        <v>469</v>
      </c>
      <c r="L66" s="66" t="s">
        <v>121</v>
      </c>
      <c r="M66" s="45">
        <v>65</v>
      </c>
    </row>
    <row r="67" spans="2:13" ht="18.75" customHeight="1" x14ac:dyDescent="0.25">
      <c r="B67" s="550"/>
      <c r="C67" s="60" t="s">
        <v>369</v>
      </c>
      <c r="D67" s="542"/>
      <c r="E67" s="542"/>
      <c r="F67" s="61" t="s">
        <v>370</v>
      </c>
      <c r="G67" s="62">
        <f>VLOOKUP(C67,'[1]Base de Dados'!$B$2:$E$81,3,FALSE)</f>
        <v>1.005698</v>
      </c>
      <c r="H67" s="63">
        <f>VLOOKUP(C67,'[1]Base de Dados'!$B$2:$E$81,2,FALSE)</f>
        <v>307949066.22000003</v>
      </c>
      <c r="I67" s="65" t="s">
        <v>381</v>
      </c>
      <c r="J67" s="65">
        <v>0.2</v>
      </c>
      <c r="K67" s="65" t="s">
        <v>469</v>
      </c>
      <c r="L67" s="66" t="s">
        <v>121</v>
      </c>
      <c r="M67" s="45">
        <v>66</v>
      </c>
    </row>
    <row r="68" spans="2:13" ht="18.75" customHeight="1" x14ac:dyDescent="0.25">
      <c r="B68" s="550"/>
      <c r="C68" s="60" t="s">
        <v>373</v>
      </c>
      <c r="D68" s="542"/>
      <c r="E68" s="542"/>
      <c r="F68" s="61" t="s">
        <v>374</v>
      </c>
      <c r="G68" s="62">
        <f>VLOOKUP(C68,'[1]Base de Dados'!$B$2:$E$81,3,FALSE)</f>
        <v>1.017298</v>
      </c>
      <c r="H68" s="63">
        <f>VLOOKUP(C68,'[1]Base de Dados'!$B$2:$E$81,2,FALSE)</f>
        <v>161667708.53999999</v>
      </c>
      <c r="I68" s="65" t="s">
        <v>393</v>
      </c>
      <c r="J68" s="65">
        <v>0.2</v>
      </c>
      <c r="K68" s="65" t="s">
        <v>469</v>
      </c>
      <c r="L68" s="66" t="s">
        <v>438</v>
      </c>
      <c r="M68" s="45">
        <v>67</v>
      </c>
    </row>
    <row r="69" spans="2:13" ht="18.75" customHeight="1" x14ac:dyDescent="0.25">
      <c r="B69" s="550"/>
      <c r="C69" s="60" t="s">
        <v>354</v>
      </c>
      <c r="D69" s="542"/>
      <c r="E69" s="542"/>
      <c r="F69" s="61" t="s">
        <v>474</v>
      </c>
      <c r="G69" s="62">
        <f>VLOOKUP(C69,'[1]Base de Dados'!$B$2:$E$81,3,FALSE)</f>
        <v>2.6952099999999999</v>
      </c>
      <c r="H69" s="63">
        <f>VLOOKUP(C69,'[1]Base de Dados'!$B$2:$E$81,2,FALSE)</f>
        <v>247805175.52000001</v>
      </c>
      <c r="I69" s="65" t="s">
        <v>475</v>
      </c>
      <c r="J69" s="64" t="s">
        <v>438</v>
      </c>
      <c r="K69" s="65" t="s">
        <v>469</v>
      </c>
      <c r="L69" s="66" t="s">
        <v>121</v>
      </c>
      <c r="M69" s="45">
        <v>68</v>
      </c>
    </row>
    <row r="70" spans="2:13" ht="18.75" customHeight="1" x14ac:dyDescent="0.25">
      <c r="B70" s="550"/>
      <c r="C70" s="60" t="s">
        <v>366</v>
      </c>
      <c r="D70" s="542"/>
      <c r="E70" s="542"/>
      <c r="F70" s="61" t="s">
        <v>367</v>
      </c>
      <c r="G70" s="62">
        <f>VLOOKUP(C70,'[1]Base de Dados'!$B$2:$E$81,3,FALSE)</f>
        <v>3.7392850000000002</v>
      </c>
      <c r="H70" s="63">
        <f>VLOOKUP(C70,'[1]Base de Dados'!$B$2:$E$81,2,FALSE)</f>
        <v>207443165.19</v>
      </c>
      <c r="I70" s="65" t="s">
        <v>476</v>
      </c>
      <c r="J70" s="64" t="s">
        <v>438</v>
      </c>
      <c r="K70" s="65" t="s">
        <v>469</v>
      </c>
      <c r="L70" s="66" t="s">
        <v>121</v>
      </c>
      <c r="M70" s="45">
        <v>69</v>
      </c>
    </row>
    <row r="71" spans="2:13" ht="18.75" customHeight="1" x14ac:dyDescent="0.25">
      <c r="B71" s="550"/>
      <c r="C71" s="60" t="s">
        <v>363</v>
      </c>
      <c r="D71" s="542"/>
      <c r="E71" s="542"/>
      <c r="F71" s="61" t="s">
        <v>364</v>
      </c>
      <c r="G71" s="62">
        <f>VLOOKUP(C71,'[1]Base de Dados'!$B$2:$E$81,3,FALSE)</f>
        <v>0.97964399999999996</v>
      </c>
      <c r="H71" s="63">
        <f>VLOOKUP(C71,'[1]Base de Dados'!$B$2:$E$81,2,FALSE)</f>
        <v>3322969.95</v>
      </c>
      <c r="I71" s="65" t="s">
        <v>392</v>
      </c>
      <c r="J71" s="64" t="s">
        <v>438</v>
      </c>
      <c r="K71" s="65" t="s">
        <v>469</v>
      </c>
      <c r="L71" s="66" t="s">
        <v>121</v>
      </c>
      <c r="M71" s="45">
        <v>70</v>
      </c>
    </row>
    <row r="72" spans="2:13" ht="18.75" customHeight="1" x14ac:dyDescent="0.25">
      <c r="B72" s="550"/>
      <c r="C72" s="60" t="s">
        <v>338</v>
      </c>
      <c r="D72" s="542"/>
      <c r="E72" s="542"/>
      <c r="F72" s="61" t="s">
        <v>339</v>
      </c>
      <c r="G72" s="62">
        <f>VLOOKUP(C72,'[1]Base de Dados'!$B$2:$E$81,3,FALSE)</f>
        <v>1.990448</v>
      </c>
      <c r="H72" s="63">
        <f>VLOOKUP(C72,'[1]Base de Dados'!$B$2:$E$81,2,FALSE)</f>
        <v>29513150.530000001</v>
      </c>
      <c r="I72" s="65" t="s">
        <v>381</v>
      </c>
      <c r="J72" s="64" t="s">
        <v>438</v>
      </c>
      <c r="K72" s="65" t="s">
        <v>469</v>
      </c>
      <c r="L72" s="66" t="s">
        <v>121</v>
      </c>
      <c r="M72" s="45">
        <v>71</v>
      </c>
    </row>
    <row r="73" spans="2:13" ht="18.75" customHeight="1" x14ac:dyDescent="0.25">
      <c r="B73" s="550"/>
      <c r="C73" s="60" t="s">
        <v>347</v>
      </c>
      <c r="D73" s="542"/>
      <c r="E73" s="542"/>
      <c r="F73" s="61" t="s">
        <v>348</v>
      </c>
      <c r="G73" s="62">
        <f>VLOOKUP(C73,'[1]Base de Dados'!$B$2:$E$81,3,FALSE)</f>
        <v>2.0899670000000001</v>
      </c>
      <c r="H73" s="63">
        <f>VLOOKUP(C73,'[1]Base de Dados'!$B$2:$E$81,2,FALSE)</f>
        <v>117362050.39</v>
      </c>
      <c r="I73" s="65" t="s">
        <v>477</v>
      </c>
      <c r="J73" s="64" t="s">
        <v>438</v>
      </c>
      <c r="K73" s="65" t="s">
        <v>469</v>
      </c>
      <c r="L73" s="66" t="s">
        <v>121</v>
      </c>
      <c r="M73" s="45">
        <v>72</v>
      </c>
    </row>
    <row r="74" spans="2:13" ht="18.75" customHeight="1" x14ac:dyDescent="0.25">
      <c r="B74" s="550"/>
      <c r="C74" s="60" t="s">
        <v>335</v>
      </c>
      <c r="D74" s="542"/>
      <c r="E74" s="542"/>
      <c r="F74" s="61" t="s">
        <v>336</v>
      </c>
      <c r="G74" s="62">
        <f>VLOOKUP(C74,'[1]Base de Dados'!$B$2:$E$81,3,FALSE)</f>
        <v>1.0750960000000001</v>
      </c>
      <c r="H74" s="63">
        <f>VLOOKUP(C74,'[1]Base de Dados'!$B$2:$E$81,2,FALSE)</f>
        <v>13185835.810000001</v>
      </c>
      <c r="I74" s="65" t="s">
        <v>380</v>
      </c>
      <c r="J74" s="64" t="s">
        <v>438</v>
      </c>
      <c r="K74" s="65" t="s">
        <v>469</v>
      </c>
      <c r="L74" s="66" t="s">
        <v>121</v>
      </c>
      <c r="M74" s="45">
        <v>73</v>
      </c>
    </row>
    <row r="75" spans="2:13" ht="18.75" customHeight="1" thickBot="1" x14ac:dyDescent="0.3">
      <c r="B75" s="550"/>
      <c r="C75" s="102" t="s">
        <v>357</v>
      </c>
      <c r="D75" s="543"/>
      <c r="E75" s="543"/>
      <c r="F75" s="109" t="s">
        <v>358</v>
      </c>
      <c r="G75" s="71">
        <f>VLOOKUP(C75,'[1]Base de Dados'!$B$2:$E$81,3,FALSE)</f>
        <v>0.29145300000000002</v>
      </c>
      <c r="H75" s="72">
        <f>VLOOKUP(C75,'[1]Base de Dados'!$B$2:$E$81,2,FALSE)</f>
        <v>9805061.0399999991</v>
      </c>
      <c r="I75" s="74" t="s">
        <v>475</v>
      </c>
      <c r="J75" s="73" t="s">
        <v>438</v>
      </c>
      <c r="K75" s="74" t="s">
        <v>469</v>
      </c>
      <c r="L75" s="75" t="s">
        <v>121</v>
      </c>
      <c r="M75" s="45">
        <v>74</v>
      </c>
    </row>
    <row r="76" spans="2:13" ht="18" customHeight="1" x14ac:dyDescent="0.25">
      <c r="B76" s="550"/>
      <c r="C76" s="53" t="s">
        <v>478</v>
      </c>
      <c r="D76" s="544" t="s">
        <v>479</v>
      </c>
      <c r="E76" s="544" t="s">
        <v>480</v>
      </c>
      <c r="F76" s="54" t="s">
        <v>481</v>
      </c>
      <c r="G76" s="55" t="str">
        <f>VLOOKUP(C76,'[1]Base de Dados'!$B$2:$E$81,3,FALSE)</f>
        <v>1.039,636442000 </v>
      </c>
      <c r="H76" s="56" t="str">
        <f>VLOOKUP(C76,'[1]Base de Dados'!$B$2:$E$81,2,FALSE)</f>
        <v>122.046.305,96 </v>
      </c>
      <c r="I76" s="58" t="s">
        <v>482</v>
      </c>
      <c r="J76" s="110" t="s">
        <v>483</v>
      </c>
      <c r="K76" s="58" t="s">
        <v>469</v>
      </c>
      <c r="L76" s="59" t="s">
        <v>438</v>
      </c>
      <c r="M76" s="45">
        <v>75</v>
      </c>
    </row>
    <row r="77" spans="2:13" ht="18" customHeight="1" x14ac:dyDescent="0.25">
      <c r="B77" s="550"/>
      <c r="C77" s="60" t="s">
        <v>484</v>
      </c>
      <c r="D77" s="545"/>
      <c r="E77" s="545"/>
      <c r="F77" s="61" t="s">
        <v>485</v>
      </c>
      <c r="G77" s="62" t="str">
        <f>VLOOKUP(C77,'[1]Base de Dados'!$B$2:$E$81,3,FALSE)</f>
        <v> 968,970080800</v>
      </c>
      <c r="H77" s="63" t="str">
        <f>VLOOKUP(C77,'[1]Base de Dados'!$B$2:$E$81,2,FALSE)</f>
        <v> 131.007.365,68</v>
      </c>
      <c r="I77" s="65"/>
      <c r="J77" s="64" t="s">
        <v>438</v>
      </c>
      <c r="K77" s="65" t="s">
        <v>469</v>
      </c>
      <c r="L77" s="66" t="s">
        <v>438</v>
      </c>
      <c r="M77" s="45">
        <v>76</v>
      </c>
    </row>
    <row r="78" spans="2:13" ht="18" customHeight="1" x14ac:dyDescent="0.25">
      <c r="B78" s="550"/>
      <c r="C78" s="67" t="s">
        <v>486</v>
      </c>
      <c r="D78" s="545"/>
      <c r="E78" s="545"/>
      <c r="F78" s="61" t="s">
        <v>487</v>
      </c>
      <c r="G78" s="62">
        <f>VLOOKUP(C78,'[1]Base de Dados'!$B$2:$E$81,3,FALSE)</f>
        <v>270.19256350000001</v>
      </c>
      <c r="H78" s="63">
        <f>VLOOKUP(C78,'[1]Base de Dados'!$B$2:$E$81,2,FALSE)</f>
        <v>2863165.75</v>
      </c>
      <c r="I78" s="65"/>
      <c r="J78" s="65" t="s">
        <v>488</v>
      </c>
      <c r="K78" s="65" t="s">
        <v>469</v>
      </c>
      <c r="L78" s="66" t="s">
        <v>438</v>
      </c>
      <c r="M78" s="45">
        <v>77</v>
      </c>
    </row>
    <row r="79" spans="2:13" ht="18" customHeight="1" thickBot="1" x14ac:dyDescent="0.3">
      <c r="B79" s="550"/>
      <c r="C79" s="69" t="s">
        <v>489</v>
      </c>
      <c r="D79" s="546"/>
      <c r="E79" s="546"/>
      <c r="F79" s="111" t="s">
        <v>490</v>
      </c>
      <c r="G79" s="62">
        <f>VLOOKUP(C79,'[1]Base de Dados'!$B$2:$E$81,3,FALSE)</f>
        <v>58.720495100000001</v>
      </c>
      <c r="H79" s="63">
        <f>VLOOKUP(C79,'[1]Base de Dados'!$B$2:$E$81,2,FALSE)</f>
        <v>240754.03</v>
      </c>
      <c r="I79" s="74"/>
      <c r="J79" s="74" t="s">
        <v>438</v>
      </c>
      <c r="K79" s="74" t="s">
        <v>469</v>
      </c>
      <c r="L79" s="66" t="s">
        <v>438</v>
      </c>
      <c r="M79" s="45">
        <v>78</v>
      </c>
    </row>
    <row r="80" spans="2:13" ht="17.25" x14ac:dyDescent="0.25">
      <c r="B80" s="550"/>
      <c r="C80" s="53" t="s">
        <v>491</v>
      </c>
      <c r="D80" s="560" t="s">
        <v>492</v>
      </c>
      <c r="E80" s="561" t="s">
        <v>493</v>
      </c>
      <c r="F80" s="54" t="s">
        <v>494</v>
      </c>
      <c r="G80" s="55">
        <f>VLOOKUP(C80,'[1]Base de Dados'!$B$2:$E$81,3,FALSE)</f>
        <v>585</v>
      </c>
      <c r="H80" s="56" t="str">
        <f>VLOOKUP(C80,'[1]Base de Dados'!$B$2:$E$81,2,FALSE)</f>
        <v> 170.705.027,86</v>
      </c>
      <c r="I80" s="58"/>
      <c r="J80" s="57" t="s">
        <v>438</v>
      </c>
      <c r="K80" s="58" t="s">
        <v>469</v>
      </c>
      <c r="L80" s="59" t="s">
        <v>438</v>
      </c>
      <c r="M80" s="45">
        <v>79</v>
      </c>
    </row>
    <row r="81" spans="2:13" ht="18" thickBot="1" x14ac:dyDescent="0.3">
      <c r="B81" s="552"/>
      <c r="C81" s="102" t="s">
        <v>495</v>
      </c>
      <c r="D81" s="548"/>
      <c r="E81" s="562"/>
      <c r="F81" s="100" t="s">
        <v>496</v>
      </c>
      <c r="G81" s="71">
        <f>VLOOKUP(C81,'[1]Base de Dados'!$B$2:$E$81,3,FALSE)</f>
        <v>800</v>
      </c>
      <c r="H81" s="72" t="str">
        <f>VLOOKUP(C81,'[1]Base de Dados'!$B$2:$E$81,2,FALSE)</f>
        <v>143.954.566,98 </v>
      </c>
      <c r="I81" s="74" t="s">
        <v>383</v>
      </c>
      <c r="J81" s="73" t="s">
        <v>438</v>
      </c>
      <c r="K81" s="74" t="s">
        <v>469</v>
      </c>
      <c r="L81" s="75" t="s">
        <v>438</v>
      </c>
      <c r="M81" s="45">
        <v>80</v>
      </c>
    </row>
    <row r="82" spans="2:13" x14ac:dyDescent="0.25">
      <c r="B82" s="112" t="s">
        <v>497</v>
      </c>
      <c r="C82" s="113"/>
    </row>
    <row r="83" spans="2:13" x14ac:dyDescent="0.25">
      <c r="B83" s="112" t="s">
        <v>498</v>
      </c>
      <c r="C83" s="113"/>
    </row>
    <row r="84" spans="2:13" x14ac:dyDescent="0.25">
      <c r="B84" s="112" t="s">
        <v>499</v>
      </c>
      <c r="C84" s="113"/>
    </row>
    <row r="85" spans="2:13" x14ac:dyDescent="0.25">
      <c r="B85" s="117" t="s">
        <v>500</v>
      </c>
    </row>
    <row r="91" spans="2:13" x14ac:dyDescent="0.25">
      <c r="E91" s="118"/>
    </row>
  </sheetData>
  <mergeCells count="23">
    <mergeCell ref="B2:B52"/>
    <mergeCell ref="D2:D12"/>
    <mergeCell ref="E2:E12"/>
    <mergeCell ref="I2:I7"/>
    <mergeCell ref="B53:B81"/>
    <mergeCell ref="D53:D60"/>
    <mergeCell ref="E53:E60"/>
    <mergeCell ref="I53:I60"/>
    <mergeCell ref="D61:D64"/>
    <mergeCell ref="E61:E63"/>
    <mergeCell ref="I63:I64"/>
    <mergeCell ref="D65:D75"/>
    <mergeCell ref="D80:D81"/>
    <mergeCell ref="E80:E81"/>
    <mergeCell ref="I8:I12"/>
    <mergeCell ref="D14:D41"/>
    <mergeCell ref="I42:I51"/>
    <mergeCell ref="E65:E75"/>
    <mergeCell ref="D76:D79"/>
    <mergeCell ref="E76:E79"/>
    <mergeCell ref="E14:E41"/>
    <mergeCell ref="D42:D51"/>
    <mergeCell ref="E42:E5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Formulario MPS</vt:lpstr>
      <vt:lpstr>Manual</vt:lpstr>
      <vt:lpstr>Quantum</vt:lpstr>
      <vt:lpstr>CADPREV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CEF</dc:creator>
  <cp:lastModifiedBy>CEF</cp:lastModifiedBy>
  <cp:lastPrinted>2016-05-27T21:19:04Z</cp:lastPrinted>
  <dcterms:created xsi:type="dcterms:W3CDTF">2016-05-25T16:08:40Z</dcterms:created>
  <dcterms:modified xsi:type="dcterms:W3CDTF">2016-12-08T20:08:09Z</dcterms:modified>
</cp:coreProperties>
</file>